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6\BOOK DE PROJETOS\PROJETOS PARA SÃO PAULO\CÁLCULOS\"/>
    </mc:Choice>
  </mc:AlternateContent>
  <xr:revisionPtr revIDLastSave="0" documentId="13_ncr:1_{D9C22FFE-43C9-4369-BDA5-0421EE17EEB6}" xr6:coauthVersionLast="47" xr6:coauthVersionMax="47" xr10:uidLastSave="{00000000-0000-0000-0000-000000000000}"/>
  <bookViews>
    <workbookView xWindow="-120" yWindow="-120" windowWidth="29040" windowHeight="15720" tabRatio="871" activeTab="1" xr2:uid="{00000000-000D-0000-FFFF-FFFF00000000}"/>
  </bookViews>
  <sheets>
    <sheet name="RESUMO " sheetId="22" r:id="rId1"/>
    <sheet name="GO" sheetId="7" r:id="rId2"/>
    <sheet name="MTP GO" sheetId="25" r:id="rId3"/>
    <sheet name="POTENCIAL DE FAT 10 JOGOS " sheetId="26" r:id="rId4"/>
    <sheet name="Planilha1" sheetId="23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o">#N/A</definedName>
    <definedName name="\p">'[2]TAB1-05P'!#REF!</definedName>
    <definedName name="\s">'[1]TAB1-01P'!#REF!</definedName>
    <definedName name="\w">'[1]TAB1-01P'!#REF!</definedName>
    <definedName name="\zsfh.zdvsxb">#REF!</definedName>
    <definedName name="_">[3]!_p1</definedName>
    <definedName name="___" hidden="1">#REF!</definedName>
    <definedName name="____________________________________________alt2">[4]!________________________p1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>[4]!________________________p1</definedName>
    <definedName name="____________________________________________rr2">[4]!________________________p1</definedName>
    <definedName name="___________________________________________alt2">[4]!_______________________p1</definedName>
    <definedName name="___________________________________________Brz1">[5]Feriados!$B$4:$B$14</definedName>
    <definedName name="___________________________________________Brz2">[5]Feriados!$B$17:$B$24</definedName>
    <definedName name="___________________________________________R">[4]!_______________________p1</definedName>
    <definedName name="___________________________________________rr2">[4]!_______________________p1</definedName>
    <definedName name="__________________________________________Brz1">[5]Feriados!$B$4:$B$14</definedName>
    <definedName name="__________________________________________Brz2">[5]Feriados!$B$17:$B$24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>[4]!_______________________p1</definedName>
    <definedName name="________________________________________Brz1">[5]Feriados!$B$4:$B$14</definedName>
    <definedName name="________________________________________Brz2">[5]Feriados!$B$17:$B$24</definedName>
    <definedName name="________________________________________R">[4]!_______________________p1</definedName>
    <definedName name="________________________________________rr2">[4]!_______________________p1</definedName>
    <definedName name="_______________________________________alt2">[4]!______________________p1</definedName>
    <definedName name="_______________________________________Brz1">[5]Feriados!$B$4:$B$14</definedName>
    <definedName name="_______________________________________Brz2">[5]Feriados!$B$17:$B$24</definedName>
    <definedName name="_______________________________________R">[4]!______________________p1</definedName>
    <definedName name="_______________________________________rr2">[4]!______________________p1</definedName>
    <definedName name="______________________________________Brz1">[5]Feriados!$B$4:$B$14</definedName>
    <definedName name="______________________________________Brz2">[5]Feriados!$B$17:$B$24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>[4]!_____________________p1</definedName>
    <definedName name="_____________________________________Brz1">[5]Feriados!$B$4:$B$14</definedName>
    <definedName name="_____________________________________Brz2">[5]Feriados!$B$17:$B$24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>[4]!_____________________p1</definedName>
    <definedName name="_____________________________________rr2">[4]!_____________________p1</definedName>
    <definedName name="_____________________________________SHR1">#REF!</definedName>
    <definedName name="_____________________________________SHR2">#REF!</definedName>
    <definedName name="____________________________________alt2">[4]!____________________p1</definedName>
    <definedName name="____________________________________Brz1">[5]Feriados!$B$4:$B$14</definedName>
    <definedName name="____________________________________Brz2">[5]Feriados!$B$17:$B$24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>[4]!____________________p1</definedName>
    <definedName name="____________________________________rr2">[4]!____________________p1</definedName>
    <definedName name="____________________________________SHR1">#REF!</definedName>
    <definedName name="____________________________________SHR2">#REF!</definedName>
    <definedName name="___________________________________alt2">[4]!____p1</definedName>
    <definedName name="___________________________________Brz1">[5]Feriados!$B$4:$B$14</definedName>
    <definedName name="___________________________________Brz2">[5]Feriados!$B$17:$B$24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>[4]!____p1</definedName>
    <definedName name="___________________________________rr2">[4]!____p1</definedName>
    <definedName name="___________________________________SHR1">#REF!</definedName>
    <definedName name="___________________________________SHR2">#REF!</definedName>
    <definedName name="__________________________________alt2">[4]!__p1</definedName>
    <definedName name="__________________________________Brz1">[5]Feriados!$B$4:$B$14</definedName>
    <definedName name="__________________________________Brz2">[5]Feriados!$B$17:$B$24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>[4]!__p1</definedName>
    <definedName name="__________________________________rr2">[4]!__p1</definedName>
    <definedName name="__________________________________SHR1">#REF!</definedName>
    <definedName name="__________________________________SHR2">#REF!</definedName>
    <definedName name="_________________________________alt2">[4]!______________________p1</definedName>
    <definedName name="_________________________________Brz1">[5]Feriados!$B$4:$B$14</definedName>
    <definedName name="_________________________________Brz2">[5]Feriados!$B$17:$B$24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>[4]!______________________p1</definedName>
    <definedName name="_________________________________rr2">[4]!______________________p1</definedName>
    <definedName name="_________________________________SHR1">#REF!</definedName>
    <definedName name="_________________________________SHR2">#REF!</definedName>
    <definedName name="________________________________alt2">[6]!________________________p1</definedName>
    <definedName name="________________________________Brz1">[5]Feriados!$B$4:$B$14</definedName>
    <definedName name="________________________________Brz2">[5]Feriados!$B$17:$B$24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>[6]!________________________p1</definedName>
    <definedName name="________________________________rr2">[6]!________________________p1</definedName>
    <definedName name="________________________________SHR1">#REF!</definedName>
    <definedName name="________________________________SHR2">#REF!</definedName>
    <definedName name="_______________________________alt2">[6]!_______________________p1</definedName>
    <definedName name="_______________________________Brz1">[5]Feriados!$B$4:$B$14</definedName>
    <definedName name="_______________________________Brz2">[5]Feriados!$B$17:$B$24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>[6]!_______________________p1</definedName>
    <definedName name="_______________________________rr2">[6]!_______________________p1</definedName>
    <definedName name="_______________________________SHR1">#REF!</definedName>
    <definedName name="_______________________________SHR2">#REF!</definedName>
    <definedName name="______________________________alt2">[6]!_____________________p1</definedName>
    <definedName name="______________________________Brz1">[5]Feriados!$B$4:$B$14</definedName>
    <definedName name="______________________________Brz2">[5]Feriados!$B$17:$B$24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>[6]!_____________________p1</definedName>
    <definedName name="______________________________rr2">[6]!_____________________p1</definedName>
    <definedName name="______________________________SHR1">#REF!</definedName>
    <definedName name="______________________________SHR2">#REF!</definedName>
    <definedName name="_____________________________alt2">[4]!___p1</definedName>
    <definedName name="_____________________________Brz1">[5]Feriados!$B$4:$B$14</definedName>
    <definedName name="_____________________________Brz2">[5]Feriados!$B$17:$B$24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>[4]!___p1</definedName>
    <definedName name="_____________________________rr2">[4]!___p1</definedName>
    <definedName name="_____________________________SHR1">#REF!</definedName>
    <definedName name="_____________________________SHR2">#REF!</definedName>
    <definedName name="____________________________alt2">[6]!____________________p1</definedName>
    <definedName name="____________________________Brz1">[5]Feriados!$B$4:$B$14</definedName>
    <definedName name="____________________________Brz2">[5]Feriados!$B$17:$B$24</definedName>
    <definedName name="____________________________JO2">[7]!________________p1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>[6]!____________________p1</definedName>
    <definedName name="____________________________rr2">[6]!____________________p1</definedName>
    <definedName name="____________________________SHR1">#REF!</definedName>
    <definedName name="____________________________SHR2">#REF!</definedName>
    <definedName name="___________________________alt2">[6]!__________________p1</definedName>
    <definedName name="___________________________Brz1">[5]Feriados!$B$4:$B$14</definedName>
    <definedName name="___________________________Brz2">[5]Feriados!$B$17:$B$24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>[6]!__________________p1</definedName>
    <definedName name="___________________________rr2">[6]!__________________p1</definedName>
    <definedName name="___________________________SHR1">#REF!</definedName>
    <definedName name="___________________________SHR2">#REF!</definedName>
    <definedName name="__________________________alt2">[6]!__________________p1</definedName>
    <definedName name="__________________________Brz1">[5]Feriados!$B$4:$B$14</definedName>
    <definedName name="__________________________Brz2">[5]Feriados!$B$17:$B$24</definedName>
    <definedName name="__________________________JO2">[7]!_______________p1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>[6]!__________________p1</definedName>
    <definedName name="__________________________R3">[8]!_p1</definedName>
    <definedName name="__________________________rr2">[6]!__________________p1</definedName>
    <definedName name="__________________________SHR1">#REF!</definedName>
    <definedName name="__________________________SHR2">#REF!</definedName>
    <definedName name="_________________________alt2">[6]!__________p1</definedName>
    <definedName name="_________________________Brz1">[5]Feriados!$B$4:$B$14</definedName>
    <definedName name="_________________________Brz2">[5]Feriados!$B$17:$B$24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>[6]!__________p1</definedName>
    <definedName name="_________________________rr2">[6]!__________p1</definedName>
    <definedName name="_________________________SHR1">#REF!</definedName>
    <definedName name="_________________________SHR2">#REF!</definedName>
    <definedName name="________________________alt2">[6]!______________________p1</definedName>
    <definedName name="________________________Brz1">[5]Feriados!$B$4:$B$14</definedName>
    <definedName name="________________________Brz2">[5]Feriados!$B$17:$B$24</definedName>
    <definedName name="________________________JO2">[7]!______________p1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>[6]!______________________p1</definedName>
    <definedName name="________________________rr2">[6]!______________________p1</definedName>
    <definedName name="________________________SHR1">#REF!</definedName>
    <definedName name="________________________SHR2">#REF!</definedName>
    <definedName name="_______________________alt2">[6]!_________p1</definedName>
    <definedName name="_______________________Brz1">[5]Feriados!$B$4:$B$14</definedName>
    <definedName name="_______________________Brz2">[5]Feriados!$B$17:$B$24</definedName>
    <definedName name="_______________________dd1">[8]!_p1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>[6]!_________p1</definedName>
    <definedName name="_______________________rr2">[6]!_________p1</definedName>
    <definedName name="_______________________SHR1">#REF!</definedName>
    <definedName name="_______________________SHR2">#REF!</definedName>
    <definedName name="_______________________VI2">[8]!_p1</definedName>
    <definedName name="______________________alt2">[6]!_________________p1</definedName>
    <definedName name="______________________Brz1">[5]Feriados!$B$4:$B$14</definedName>
    <definedName name="______________________Brz2">[5]Feriados!$B$17:$B$24</definedName>
    <definedName name="______________________JO2">[7]!_____________p1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>[6]!_________________p1</definedName>
    <definedName name="______________________rr2">[6]!_________________p1</definedName>
    <definedName name="______________________SHR1">#REF!</definedName>
    <definedName name="______________________SHR2">#REF!</definedName>
    <definedName name="_____________________alt2">[6]!________p1</definedName>
    <definedName name="_____________________Brz1">[5]Feriados!$B$4:$B$14</definedName>
    <definedName name="_____________________Brz2">[5]Feriados!$B$17:$B$24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>[6]!________p1</definedName>
    <definedName name="_____________________rr2">[6]!________p1</definedName>
    <definedName name="_____________________SHR1">#REF!</definedName>
    <definedName name="_____________________SHR2">#REF!</definedName>
    <definedName name="____________________alt2">[6]!________________p1</definedName>
    <definedName name="____________________Brz1">[5]Feriados!$B$4:$B$14</definedName>
    <definedName name="____________________Brz2">[5]Feriados!$B$17:$B$24</definedName>
    <definedName name="____________________dd1">[8]!_p1</definedName>
    <definedName name="____________________JO2">[7]!____________p1</definedName>
    <definedName name="____________________l">[8]!_p1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>[6]!________________p1</definedName>
    <definedName name="____________________Rd30">#REF!</definedName>
    <definedName name="____________________rr2">[6]!________________p1</definedName>
    <definedName name="____________________SHR1">#REF!</definedName>
    <definedName name="____________________SHR2">#REF!</definedName>
    <definedName name="____________________VI2">[8]!_p1</definedName>
    <definedName name="___________________Abr1">#REF!</definedName>
    <definedName name="___________________Ago1">#REF!</definedName>
    <definedName name="___________________alt2">[6]!_______p1</definedName>
    <definedName name="___________________Brz1">[5]Feriados!$B$4:$B$14</definedName>
    <definedName name="___________________Brz2">[5]Feriados!$B$17:$B$24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l">[8]!___________p1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>[6]!_______p1</definedName>
    <definedName name="___________________Rd30">#REF!</definedName>
    <definedName name="___________________rr2">[6]!_______p1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>[6]!_____________p1</definedName>
    <definedName name="__________________bh1">[3]!_xlbgnm.p1</definedName>
    <definedName name="__________________bh2">[3]!_xlbgnm.p1</definedName>
    <definedName name="__________________bh3">[3]!_xlbgnm.p1</definedName>
    <definedName name="__________________bh4">[3]!_xlbgnm.p1</definedName>
    <definedName name="__________________bh5">[3]!_xlbgnm.p1</definedName>
    <definedName name="__________________bh6">[3]!_xlbgnm.p1</definedName>
    <definedName name="__________________bh7">[3]!_xlbgnm.p1</definedName>
    <definedName name="__________________bh8">[3]!_xlbgnm.p1</definedName>
    <definedName name="__________________bh9">[3]!_xlbgnm.p1</definedName>
    <definedName name="__________________Brz1">[5]Feriados!$B$4:$B$14</definedName>
    <definedName name="__________________Brz2">[5]Feriados!$B$17:$B$24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>[7]!___________p1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>[6]!_____________p1</definedName>
    <definedName name="__________________Rd30">#REF!</definedName>
    <definedName name="__________________rio1">[3]!_xlbgnm.p1</definedName>
    <definedName name="__________________rio2">[3]!_xlbgnm.p1</definedName>
    <definedName name="__________________rio3">[3]!_xlbgnm.p1</definedName>
    <definedName name="__________________rj1">[3]!_xlbgnm.p1</definedName>
    <definedName name="__________________rj2">[3]!_xlbgnm.p1</definedName>
    <definedName name="__________________rj3">[3]!_xlbgnm.p1</definedName>
    <definedName name="__________________rj4">[3]!_xlbgnm.p1</definedName>
    <definedName name="__________________rj5">[3]!_xlbgnm.p1</definedName>
    <definedName name="__________________rj6">[3]!_xlbgnm.p1</definedName>
    <definedName name="__________________rj7">[3]!_xlbgnm.p1</definedName>
    <definedName name="__________________rj8">[3]!_xlbgnm.p1</definedName>
    <definedName name="__________________rj9">[3]!_xlbgnm.p1</definedName>
    <definedName name="__________________rr2">[6]!_____________p1</definedName>
    <definedName name="__________________rs2">[3]!_xlbgnm.p1</definedName>
    <definedName name="__________________rs3">[3]!_xlbgnm.p1</definedName>
    <definedName name="__________________rs4">[3]!_xlbgnm.p1</definedName>
    <definedName name="__________________rs5">[3]!_xlbgnm.p1</definedName>
    <definedName name="__________________rs6">[3]!_xlbgnm.p1</definedName>
    <definedName name="__________________rs7">[3]!_xlbgnm.p1</definedName>
    <definedName name="__________________rs8">[3]!_xlbgnm.p1</definedName>
    <definedName name="__________________rs9">[3]!_xlbgnm.p1</definedName>
    <definedName name="__________________sab1" localSheetId="3" hidden="1">{#N/A,#N/A,FALSE,"Banco de Dados"}</definedName>
    <definedName name="__________________sab1" hidden="1">{#N/A,#N/A,FALSE,"Banco de Dados"}</definedName>
    <definedName name="__________________sab1_1" localSheetId="3" hidden="1">{#N/A,#N/A,FALSE,"Banco de Dados"}</definedName>
    <definedName name="__________________sab1_1" hidden="1">{#N/A,#N/A,FALSE,"Banco de Dados"}</definedName>
    <definedName name="__________________sab1_2" localSheetId="3" hidden="1">{#N/A,#N/A,FALSE,"Banco de Dados"}</definedName>
    <definedName name="__________________sab1_2" hidden="1">{#N/A,#N/A,FALSE,"Banco de Dados"}</definedName>
    <definedName name="__________________sab1_3" localSheetId="3" hidden="1">{#N/A,#N/A,FALSE,"Banco de Dados"}</definedName>
    <definedName name="__________________sab1_3" hidden="1">{#N/A,#N/A,FALSE,"Banco de Dados"}</definedName>
    <definedName name="__________________sab1_4" localSheetId="3" hidden="1">{#N/A,#N/A,FALSE,"Banco de Dados"}</definedName>
    <definedName name="__________________sab1_4" hidden="1">{#N/A,#N/A,FALSE,"Banco de Dados"}</definedName>
    <definedName name="__________________sab1_5" localSheetId="3" hidden="1">{#N/A,#N/A,FALSE,"Banco de Dados"}</definedName>
    <definedName name="__________________sab1_5" hidden="1">{#N/A,#N/A,FALSE,"Banco de Dados"}</definedName>
    <definedName name="__________________sc2">[3]!_xlbgnm.p1</definedName>
    <definedName name="__________________sc3">[3]!_xlbgnm.p1</definedName>
    <definedName name="__________________sc4">[3]!_xlbgnm.p1</definedName>
    <definedName name="__________________sc5">[3]!_xlbgnm.p1</definedName>
    <definedName name="__________________sc6">[3]!_xlbgnm.p1</definedName>
    <definedName name="__________________sc7">[3]!_xlbgnm.p1</definedName>
    <definedName name="__________________sc8">[3]!_xlbgnm.p1</definedName>
    <definedName name="__________________sc9">[3]!_xlbgnm.p1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>[6]!______p1</definedName>
    <definedName name="_________________Brz1">[5]Feriados!$B$4:$B$14</definedName>
    <definedName name="_________________Brz2">[5]Feriados!$B$17:$B$24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l">[8]!_p1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>[6]!______p1</definedName>
    <definedName name="_________________R3">[8]!___________p1</definedName>
    <definedName name="_________________Rd30">#REF!</definedName>
    <definedName name="_________________rr2">[6]!______p1</definedName>
    <definedName name="_________________sab1" localSheetId="3" hidden="1">{#N/A,#N/A,FALSE,"Banco de Dados"}</definedName>
    <definedName name="_________________sab1" hidden="1">{#N/A,#N/A,FALSE,"Banco de Dados"}</definedName>
    <definedName name="_________________sab1_1" localSheetId="3" hidden="1">{#N/A,#N/A,FALSE,"Banco de Dados"}</definedName>
    <definedName name="_________________sab1_1" hidden="1">{#N/A,#N/A,FALSE,"Banco de Dados"}</definedName>
    <definedName name="_________________sab1_2" localSheetId="3" hidden="1">{#N/A,#N/A,FALSE,"Banco de Dados"}</definedName>
    <definedName name="_________________sab1_2" hidden="1">{#N/A,#N/A,FALSE,"Banco de Dados"}</definedName>
    <definedName name="_________________sab1_3" localSheetId="3" hidden="1">{#N/A,#N/A,FALSE,"Banco de Dados"}</definedName>
    <definedName name="_________________sab1_3" hidden="1">{#N/A,#N/A,FALSE,"Banco de Dados"}</definedName>
    <definedName name="_________________sab1_4" localSheetId="3" hidden="1">{#N/A,#N/A,FALSE,"Banco de Dados"}</definedName>
    <definedName name="_________________sab1_4" hidden="1">{#N/A,#N/A,FALSE,"Banco de Dados"}</definedName>
    <definedName name="_________________sab1_5" localSheetId="3" hidden="1">{#N/A,#N/A,FALSE,"Banco de Dados"}</definedName>
    <definedName name="_________________sab1_5" hidden="1">{#N/A,#N/A,FALSE,"Banco de Dados"}</definedName>
    <definedName name="_________________Set1">#REF!</definedName>
    <definedName name="_________________SHR1">#REF!</definedName>
    <definedName name="_________________SHR2">#REF!</definedName>
    <definedName name="_________________tab4" hidden="1">#REF!</definedName>
    <definedName name="________________Abr1">#REF!</definedName>
    <definedName name="________________Ago1">#REF!</definedName>
    <definedName name="________________alt2">[6]!_______________p1</definedName>
    <definedName name="________________Brz1">[5]Feriados!$B$4:$B$14</definedName>
    <definedName name="________________Brz2">[5]Feriados!$B$17:$B$24</definedName>
    <definedName name="________________Dez1">#REF!</definedName>
    <definedName name="________________Fev1">#REF!</definedName>
    <definedName name="________________Jan1">#REF!</definedName>
    <definedName name="________________JO2">[7]!________p1</definedName>
    <definedName name="________________Jul1">#REF!</definedName>
    <definedName name="________________Jun1">#REF!</definedName>
    <definedName name="________________l">[8]!_________p1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>[6]!_______________p1</definedName>
    <definedName name="________________Rd30">#REF!</definedName>
    <definedName name="________________rr2">[6]!_______________p1</definedName>
    <definedName name="________________sab1" localSheetId="3" hidden="1">{#N/A,#N/A,FALSE,"Banco de Dados"}</definedName>
    <definedName name="________________sab1" hidden="1">{#N/A,#N/A,FALSE,"Banco de Dados"}</definedName>
    <definedName name="________________sab1_1" localSheetId="3" hidden="1">{#N/A,#N/A,FALSE,"Banco de Dados"}</definedName>
    <definedName name="________________sab1_1" hidden="1">{#N/A,#N/A,FALSE,"Banco de Dados"}</definedName>
    <definedName name="________________sab1_2" localSheetId="3" hidden="1">{#N/A,#N/A,FALSE,"Banco de Dados"}</definedName>
    <definedName name="________________sab1_2" hidden="1">{#N/A,#N/A,FALSE,"Banco de Dados"}</definedName>
    <definedName name="________________sab1_3" localSheetId="3" hidden="1">{#N/A,#N/A,FALSE,"Banco de Dados"}</definedName>
    <definedName name="________________sab1_3" hidden="1">{#N/A,#N/A,FALSE,"Banco de Dados"}</definedName>
    <definedName name="________________sab1_4" localSheetId="3" hidden="1">{#N/A,#N/A,FALSE,"Banco de Dados"}</definedName>
    <definedName name="________________sab1_4" hidden="1">{#N/A,#N/A,FALSE,"Banco de Dados"}</definedName>
    <definedName name="________________sab1_5" localSheetId="3" hidden="1">{#N/A,#N/A,FALSE,"Banco de Dados"}</definedName>
    <definedName name="________________sab1_5" hidden="1">{#N/A,#N/A,FALSE,"Banco de Dados"}</definedName>
    <definedName name="________________Set1">#REF!</definedName>
    <definedName name="________________SHR1">#REF!</definedName>
    <definedName name="________________SHR2">#REF!</definedName>
    <definedName name="________________tab4" hidden="1">#REF!</definedName>
    <definedName name="_______________Abr1">#REF!</definedName>
    <definedName name="_______________Ago1">#REF!</definedName>
    <definedName name="_______________alt2">[6]!_____p1</definedName>
    <definedName name="_______________bh1">[3]!_p1</definedName>
    <definedName name="_______________bh2">[3]!_p1</definedName>
    <definedName name="_______________bh3">[3]!_p1</definedName>
    <definedName name="_______________bh4">[3]!_p1</definedName>
    <definedName name="_______________bh5">[3]!_p1</definedName>
    <definedName name="_______________bh6">[3]!_p1</definedName>
    <definedName name="_______________bh7">[3]!_p1</definedName>
    <definedName name="_______________bh8">[3]!_p1</definedName>
    <definedName name="_______________bh9">[3]!_p1</definedName>
    <definedName name="_______________Brz1">[5]Feriados!$B$4:$B$14</definedName>
    <definedName name="_______________Brz2">[5]Feriados!$B$17:$B$24</definedName>
    <definedName name="_______________Dez1">#REF!</definedName>
    <definedName name="_______________Fev1">#REF!</definedName>
    <definedName name="_______________Jan1">#REF!</definedName>
    <definedName name="_______________JO2">[9]!_xlbgnm.p1</definedName>
    <definedName name="_______________Jul1">#REF!</definedName>
    <definedName name="_______________Jun1">#REF!</definedName>
    <definedName name="_______________l">[8]!_______p1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>[6]!_____p1</definedName>
    <definedName name="_______________Rd30">#REF!</definedName>
    <definedName name="_______________rio1">[3]!_p1</definedName>
    <definedName name="_______________rio2">[3]!_p1</definedName>
    <definedName name="_______________rio3">[3]!_p1</definedName>
    <definedName name="_______________rj1">[3]!_p1</definedName>
    <definedName name="_______________rj2">[3]!_p1</definedName>
    <definedName name="_______________rj3">[3]!_p1</definedName>
    <definedName name="_______________rj4">[3]!_p1</definedName>
    <definedName name="_______________rj5">[3]!_p1</definedName>
    <definedName name="_______________rj6">[3]!_p1</definedName>
    <definedName name="_______________rj7">[3]!_p1</definedName>
    <definedName name="_______________rj8">[3]!_p1</definedName>
    <definedName name="_______________rj9">[3]!_p1</definedName>
    <definedName name="_______________rr2">[6]!_____p1</definedName>
    <definedName name="_______________rs2">[3]!_p1</definedName>
    <definedName name="_______________rs3">[3]!_p1</definedName>
    <definedName name="_______________rs4">[3]!_p1</definedName>
    <definedName name="_______________rs5">[3]!_p1</definedName>
    <definedName name="_______________rs6">[3]!_p1</definedName>
    <definedName name="_______________rs7">[3]!_p1</definedName>
    <definedName name="_______________rs8">[3]!_p1</definedName>
    <definedName name="_______________rs9">[3]!_p1</definedName>
    <definedName name="_______________sab1" localSheetId="3" hidden="1">{#N/A,#N/A,FALSE,"Banco de Dados"}</definedName>
    <definedName name="_______________sab1" hidden="1">{#N/A,#N/A,FALSE,"Banco de Dados"}</definedName>
    <definedName name="_______________sab1_1" localSheetId="3" hidden="1">{#N/A,#N/A,FALSE,"Banco de Dados"}</definedName>
    <definedName name="_______________sab1_1" hidden="1">{#N/A,#N/A,FALSE,"Banco de Dados"}</definedName>
    <definedName name="_______________sab1_2" localSheetId="3" hidden="1">{#N/A,#N/A,FALSE,"Banco de Dados"}</definedName>
    <definedName name="_______________sab1_2" hidden="1">{#N/A,#N/A,FALSE,"Banco de Dados"}</definedName>
    <definedName name="_______________sab1_3" localSheetId="3" hidden="1">{#N/A,#N/A,FALSE,"Banco de Dados"}</definedName>
    <definedName name="_______________sab1_3" hidden="1">{#N/A,#N/A,FALSE,"Banco de Dados"}</definedName>
    <definedName name="_______________sab1_4" localSheetId="3" hidden="1">{#N/A,#N/A,FALSE,"Banco de Dados"}</definedName>
    <definedName name="_______________sab1_4" hidden="1">{#N/A,#N/A,FALSE,"Banco de Dados"}</definedName>
    <definedName name="_______________sab1_5" localSheetId="3" hidden="1">{#N/A,#N/A,FALSE,"Banco de Dados"}</definedName>
    <definedName name="_______________sab1_5" hidden="1">{#N/A,#N/A,FALSE,"Banco de Dados"}</definedName>
    <definedName name="_______________sc2">[3]!_p1</definedName>
    <definedName name="_______________sc3">[3]!_p1</definedName>
    <definedName name="_______________sc4">[3]!_p1</definedName>
    <definedName name="_______________sc5">[3]!_p1</definedName>
    <definedName name="_______________sc6">[3]!_p1</definedName>
    <definedName name="_______________sc7">[3]!_p1</definedName>
    <definedName name="_______________sc8">[3]!_p1</definedName>
    <definedName name="_______________sc9">[3]!_p1</definedName>
    <definedName name="_______________Set1">#REF!</definedName>
    <definedName name="_______________SHR1">#REF!</definedName>
    <definedName name="_______________SHR2">#REF!</definedName>
    <definedName name="_______________tab4" hidden="1">#REF!</definedName>
    <definedName name="______________Abr1">#REF!</definedName>
    <definedName name="______________Ago1">#REF!</definedName>
    <definedName name="______________alt2">[6]!____________p1</definedName>
    <definedName name="______________Brz1">[5]Feriados!$B$4:$B$14</definedName>
    <definedName name="______________Brz2">[5]Feriados!$B$17:$B$24</definedName>
    <definedName name="______________Dez1">#REF!</definedName>
    <definedName name="______________er1">[8]!________p1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l">[8]!__________p1</definedName>
    <definedName name="______________Mai1">#REF!</definedName>
    <definedName name="______________Mar1">#REF!</definedName>
    <definedName name="______________MAV1">[8]!________p1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>[6]!____________p1</definedName>
    <definedName name="______________R3">[8]!_________p1</definedName>
    <definedName name="______________Rd30">#REF!</definedName>
    <definedName name="______________REV3">[8]!________p1</definedName>
    <definedName name="______________rr2">[6]!____________p1</definedName>
    <definedName name="______________sab1" localSheetId="3" hidden="1">{#N/A,#N/A,FALSE,"Banco de Dados"}</definedName>
    <definedName name="______________sab1" hidden="1">{#N/A,#N/A,FALSE,"Banco de Dados"}</definedName>
    <definedName name="______________sab1_1" localSheetId="3" hidden="1">{#N/A,#N/A,FALSE,"Banco de Dados"}</definedName>
    <definedName name="______________sab1_1" hidden="1">{#N/A,#N/A,FALSE,"Banco de Dados"}</definedName>
    <definedName name="______________sab1_2" localSheetId="3" hidden="1">{#N/A,#N/A,FALSE,"Banco de Dados"}</definedName>
    <definedName name="______________sab1_2" hidden="1">{#N/A,#N/A,FALSE,"Banco de Dados"}</definedName>
    <definedName name="______________sab1_3" localSheetId="3" hidden="1">{#N/A,#N/A,FALSE,"Banco de Dados"}</definedName>
    <definedName name="______________sab1_3" hidden="1">{#N/A,#N/A,FALSE,"Banco de Dados"}</definedName>
    <definedName name="______________sab1_4" localSheetId="3" hidden="1">{#N/A,#N/A,FALSE,"Banco de Dados"}</definedName>
    <definedName name="______________sab1_4" hidden="1">{#N/A,#N/A,FALSE,"Banco de Dados"}</definedName>
    <definedName name="______________sab1_5" localSheetId="3" hidden="1">{#N/A,#N/A,FALSE,"Banco de Dados"}</definedName>
    <definedName name="______________sab1_5" hidden="1">{#N/A,#N/A,FALSE,"Banco de Dados"}</definedName>
    <definedName name="______________Set1">#REF!</definedName>
    <definedName name="______________SHR1">#REF!</definedName>
    <definedName name="______________SHR2">#REF!</definedName>
    <definedName name="______________tab4" hidden="1">#REF!</definedName>
    <definedName name="_____________Abr1">#REF!</definedName>
    <definedName name="_____________Ago1">#REF!</definedName>
    <definedName name="_____________alt2">[6]!_____p1</definedName>
    <definedName name="_____________Brz1">[5]Feriados!$B$4:$B$14</definedName>
    <definedName name="_____________Brz2">[5]Feriados!$B$17:$B$24</definedName>
    <definedName name="_____________dd1">[8]!___________p1</definedName>
    <definedName name="_____________Dez1">#REF!</definedName>
    <definedName name="_____________er1">[8]!_______p1</definedName>
    <definedName name="_____________Fev1">#REF!</definedName>
    <definedName name="_____________Jan1">#REF!</definedName>
    <definedName name="_____________JO2">[7]!__________p1</definedName>
    <definedName name="_____________Jul1">#REF!</definedName>
    <definedName name="_____________Jun1">#REF!</definedName>
    <definedName name="_____________l">[8]!_________p1</definedName>
    <definedName name="_____________Mai1">#REF!</definedName>
    <definedName name="_____________Mar1">#REF!</definedName>
    <definedName name="_____________MAV1">[8]!_______p1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>[6]!_____p1</definedName>
    <definedName name="_____________R3">[8]!_______p1</definedName>
    <definedName name="_____________Rd30">#REF!</definedName>
    <definedName name="_____________REV3">[8]!_______p1</definedName>
    <definedName name="_____________rr2">[6]!_____p1</definedName>
    <definedName name="_____________sab1" localSheetId="3" hidden="1">{#N/A,#N/A,FALSE,"Banco de Dados"}</definedName>
    <definedName name="_____________sab1" hidden="1">{#N/A,#N/A,FALSE,"Banco de Dados"}</definedName>
    <definedName name="_____________sab1_1" localSheetId="3" hidden="1">{#N/A,#N/A,FALSE,"Banco de Dados"}</definedName>
    <definedName name="_____________sab1_1" hidden="1">{#N/A,#N/A,FALSE,"Banco de Dados"}</definedName>
    <definedName name="_____________sab1_2" localSheetId="3" hidden="1">{#N/A,#N/A,FALSE,"Banco de Dados"}</definedName>
    <definedName name="_____________sab1_2" hidden="1">{#N/A,#N/A,FALSE,"Banco de Dados"}</definedName>
    <definedName name="_____________sab1_3" localSheetId="3" hidden="1">{#N/A,#N/A,FALSE,"Banco de Dados"}</definedName>
    <definedName name="_____________sab1_3" hidden="1">{#N/A,#N/A,FALSE,"Banco de Dados"}</definedName>
    <definedName name="_____________sab1_4" localSheetId="3" hidden="1">{#N/A,#N/A,FALSE,"Banco de Dados"}</definedName>
    <definedName name="_____________sab1_4" hidden="1">{#N/A,#N/A,FALSE,"Banco de Dados"}</definedName>
    <definedName name="_____________sab1_5" localSheetId="3" hidden="1">{#N/A,#N/A,FALSE,"Banco de Dados"}</definedName>
    <definedName name="_____________sab1_5" hidden="1">{#N/A,#N/A,FALSE,"Banco de Dados"}</definedName>
    <definedName name="_____________Set1">#REF!</definedName>
    <definedName name="_____________SHR1">#REF!</definedName>
    <definedName name="_____________SHR2">#REF!</definedName>
    <definedName name="_____________tab4" hidden="1">#REF!</definedName>
    <definedName name="_____________VI2">[8]!___________p1</definedName>
    <definedName name="____________Abr1">#REF!</definedName>
    <definedName name="____________Ago1">#REF!</definedName>
    <definedName name="____________alt2">[6]!___________________p1</definedName>
    <definedName name="____________Brz1">[5]Feriados!$B$4:$B$14</definedName>
    <definedName name="____________Brz2">[5]Feriados!$B$17:$B$24</definedName>
    <definedName name="____________Dez1">#REF!</definedName>
    <definedName name="____________er1">[8]!______p1</definedName>
    <definedName name="____________Fev1">#REF!</definedName>
    <definedName name="____________Jan1">#REF!</definedName>
    <definedName name="____________JO2">[7]!_______p1</definedName>
    <definedName name="____________Jul1">#REF!</definedName>
    <definedName name="____________Jun1">#REF!</definedName>
    <definedName name="____________l">[8]!________p1</definedName>
    <definedName name="____________Mai1">#REF!</definedName>
    <definedName name="____________Mar1">#REF!</definedName>
    <definedName name="____________MAV1">[8]!______p1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PE1">#REF!</definedName>
    <definedName name="____________R">[6]!___________________p1</definedName>
    <definedName name="____________R3">[8]!__________p1</definedName>
    <definedName name="____________Rd30">#REF!</definedName>
    <definedName name="____________REV3">[8]!______p1</definedName>
    <definedName name="____________rr2">[6]!___________________p1</definedName>
    <definedName name="____________RS1">#REF!</definedName>
    <definedName name="____________sab1" localSheetId="3" hidden="1">{#N/A,#N/A,FALSE,"Banco de Dados"}</definedName>
    <definedName name="____________sab1" hidden="1">{#N/A,#N/A,FALSE,"Banco de Dados"}</definedName>
    <definedName name="____________sab1_1" localSheetId="3" hidden="1">{#N/A,#N/A,FALSE,"Banco de Dados"}</definedName>
    <definedName name="____________sab1_1" hidden="1">{#N/A,#N/A,FALSE,"Banco de Dados"}</definedName>
    <definedName name="____________sab1_2" localSheetId="3" hidden="1">{#N/A,#N/A,FALSE,"Banco de Dados"}</definedName>
    <definedName name="____________sab1_2" hidden="1">{#N/A,#N/A,FALSE,"Banco de Dados"}</definedName>
    <definedName name="____________sab1_3" localSheetId="3" hidden="1">{#N/A,#N/A,FALSE,"Banco de Dados"}</definedName>
    <definedName name="____________sab1_3" hidden="1">{#N/A,#N/A,FALSE,"Banco de Dados"}</definedName>
    <definedName name="____________sab1_4" localSheetId="3" hidden="1">{#N/A,#N/A,FALSE,"Banco de Dados"}</definedName>
    <definedName name="____________sab1_4" hidden="1">{#N/A,#N/A,FALSE,"Banco de Dados"}</definedName>
    <definedName name="____________sab1_5" localSheetId="3" hidden="1">{#N/A,#N/A,FALSE,"Banco de Dados"}</definedName>
    <definedName name="____________sab1_5" hidden="1">{#N/A,#N/A,FALSE,"Banco de Dados"}</definedName>
    <definedName name="____________SC1">#REF!</definedName>
    <definedName name="____________Set1">#REF!</definedName>
    <definedName name="____________SHR1">#REF!</definedName>
    <definedName name="____________SHR2">#REF!</definedName>
    <definedName name="____________SP1">#REF!</definedName>
    <definedName name="____________tab4" hidden="1">#REF!</definedName>
    <definedName name="___________alt2">[6]!_____p1</definedName>
    <definedName name="___________Brz1">[5]Feriados!$B$4:$B$14</definedName>
    <definedName name="___________Brz2">[5]Feriados!$B$17:$B$24</definedName>
    <definedName name="___________dd1">[8]!__________p1</definedName>
    <definedName name="___________er1">[8]!_____p1</definedName>
    <definedName name="___________JO2">[7]!____p1</definedName>
    <definedName name="___________l">[8]!_______p1</definedName>
    <definedName name="___________MAV1">[8]!_____p1</definedName>
    <definedName name="___________NO2">[8]!_________p1</definedName>
    <definedName name="___________NO3">[8]!_________p1</definedName>
    <definedName name="___________NO4">[8]!_________p1</definedName>
    <definedName name="___________NO5">[8]!_________p1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>[6]!_____p1</definedName>
    <definedName name="___________R3">[8]!_________p1</definedName>
    <definedName name="___________Rd30">#REF!</definedName>
    <definedName name="___________REV3">[8]!_____p1</definedName>
    <definedName name="___________rr2">[6]!_____p1</definedName>
    <definedName name="___________sab1" localSheetId="3" hidden="1">{#N/A,#N/A,FALSE,"Banco de Dados"}</definedName>
    <definedName name="___________sab1" hidden="1">{#N/A,#N/A,FALSE,"Banco de Dados"}</definedName>
    <definedName name="___________sab1_1" localSheetId="3" hidden="1">{#N/A,#N/A,FALSE,"Banco de Dados"}</definedName>
    <definedName name="___________sab1_1" hidden="1">{#N/A,#N/A,FALSE,"Banco de Dados"}</definedName>
    <definedName name="___________sab1_2" localSheetId="3" hidden="1">{#N/A,#N/A,FALSE,"Banco de Dados"}</definedName>
    <definedName name="___________sab1_2" hidden="1">{#N/A,#N/A,FALSE,"Banco de Dados"}</definedName>
    <definedName name="___________sab1_3" localSheetId="3" hidden="1">{#N/A,#N/A,FALSE,"Banco de Dados"}</definedName>
    <definedName name="___________sab1_3" hidden="1">{#N/A,#N/A,FALSE,"Banco de Dados"}</definedName>
    <definedName name="___________sab1_4" localSheetId="3" hidden="1">{#N/A,#N/A,FALSE,"Banco de Dados"}</definedName>
    <definedName name="___________sab1_4" hidden="1">{#N/A,#N/A,FALSE,"Banco de Dados"}</definedName>
    <definedName name="___________sab1_5" localSheetId="3" hidden="1">{#N/A,#N/A,FALSE,"Banco de Dados"}</definedName>
    <definedName name="___________sab1_5" hidden="1">{#N/A,#N/A,FALSE,"Banco de Dados"}</definedName>
    <definedName name="___________SHR1">#REF!</definedName>
    <definedName name="___________SHR2">#REF!</definedName>
    <definedName name="___________tab4" hidden="1">#REF!</definedName>
    <definedName name="___________VI2">[8]!__________p1</definedName>
    <definedName name="__________Abr1">#REF!</definedName>
    <definedName name="__________Ago1">#REF!</definedName>
    <definedName name="__________alt2">[6]!______________p1</definedName>
    <definedName name="__________Brz1">[5]Feriados!$B$4:$B$14</definedName>
    <definedName name="__________Brz2">[5]Feriados!$B$17:$B$24</definedName>
    <definedName name="__________dd1">[8]!_________p1</definedName>
    <definedName name="__________Dez1">#REF!</definedName>
    <definedName name="__________er1">[8]!______p1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l">[8]!______p1</definedName>
    <definedName name="__________Mai1">#REF!</definedName>
    <definedName name="__________Mar1">#REF!</definedName>
    <definedName name="__________MAV1">[8]!______p1</definedName>
    <definedName name="__________NO2">[8]!________p1</definedName>
    <definedName name="__________NO3">[8]!________p1</definedName>
    <definedName name="__________NO4">[8]!________p1</definedName>
    <definedName name="__________NO5">[8]!________p1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>[6]!______________p1</definedName>
    <definedName name="__________R3">[8]!______p1</definedName>
    <definedName name="__________Rd30">#REF!</definedName>
    <definedName name="__________REV3">[8]!______p1</definedName>
    <definedName name="__________rr2">[6]!______________p1</definedName>
    <definedName name="__________sab1" localSheetId="3" hidden="1">{#N/A,#N/A,FALSE,"Banco de Dados"}</definedName>
    <definedName name="__________sab1" hidden="1">{#N/A,#N/A,FALSE,"Banco de Dados"}</definedName>
    <definedName name="__________sab1_1" localSheetId="3" hidden="1">{#N/A,#N/A,FALSE,"Banco de Dados"}</definedName>
    <definedName name="__________sab1_1" hidden="1">{#N/A,#N/A,FALSE,"Banco de Dados"}</definedName>
    <definedName name="__________sab1_2" localSheetId="3" hidden="1">{#N/A,#N/A,FALSE,"Banco de Dados"}</definedName>
    <definedName name="__________sab1_2" hidden="1">{#N/A,#N/A,FALSE,"Banco de Dados"}</definedName>
    <definedName name="__________sab1_3" localSheetId="3" hidden="1">{#N/A,#N/A,FALSE,"Banco de Dados"}</definedName>
    <definedName name="__________sab1_3" hidden="1">{#N/A,#N/A,FALSE,"Banco de Dados"}</definedName>
    <definedName name="__________sab1_4" localSheetId="3" hidden="1">{#N/A,#N/A,FALSE,"Banco de Dados"}</definedName>
    <definedName name="__________sab1_4" hidden="1">{#N/A,#N/A,FALSE,"Banco de Dados"}</definedName>
    <definedName name="__________sab1_5" localSheetId="3" hidden="1">{#N/A,#N/A,FALSE,"Banco de Dados"}</definedName>
    <definedName name="__________sab1_5" hidden="1">{#N/A,#N/A,FALSE,"Banco de Dados"}</definedName>
    <definedName name="__________Set1">#REF!</definedName>
    <definedName name="__________SHR1">#REF!</definedName>
    <definedName name="__________SHR2">#REF!</definedName>
    <definedName name="__________tab4" hidden="1">#REF!</definedName>
    <definedName name="__________VI2">[8]!_________p1</definedName>
    <definedName name="_________Abr1">#REF!</definedName>
    <definedName name="_________Ago1">#REF!</definedName>
    <definedName name="_________alt2">[6]!_____p1</definedName>
    <definedName name="_________Brz1">[5]Feriados!$B$4:$B$14</definedName>
    <definedName name="_________Brz2">[5]Feriados!$B$17:$B$24</definedName>
    <definedName name="_________dd1">[8]!________p1</definedName>
    <definedName name="_________Dez1">#REF!</definedName>
    <definedName name="_________er1">[8]!____p1</definedName>
    <definedName name="_________Fev1">#REF!</definedName>
    <definedName name="_________Jan1">#REF!</definedName>
    <definedName name="_________JO2">[7]!_________p1</definedName>
    <definedName name="_________Jul1">#REF!</definedName>
    <definedName name="_________Jun1">#REF!</definedName>
    <definedName name="_________l">[8]!_p1</definedName>
    <definedName name="_________Mai1">#REF!</definedName>
    <definedName name="_________Mar1">#REF!</definedName>
    <definedName name="_________MAV1">[8]!____p1</definedName>
    <definedName name="_________NO2">[8]!______p1</definedName>
    <definedName name="_________NO3">[8]!______p1</definedName>
    <definedName name="_________NO4">[8]!______p1</definedName>
    <definedName name="_________NO5">[8]!______p1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[10]PE1!$A$6:$AV$50</definedName>
    <definedName name="_________R">[6]!_____p1</definedName>
    <definedName name="_________R3">[8]!_____p1</definedName>
    <definedName name="_________Rd30">#REF!</definedName>
    <definedName name="_________REV3">[8]!____p1</definedName>
    <definedName name="_________rr2">[6]!_____p1</definedName>
    <definedName name="_________RS1">[10]RS1!$A$6:$AV$50</definedName>
    <definedName name="_________rv1" localSheetId="3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____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______sab1" localSheetId="3" hidden="1">{#N/A,#N/A,FALSE,"Banco de Dados"}</definedName>
    <definedName name="_________sab1" hidden="1">{#N/A,#N/A,FALSE,"Banco de Dados"}</definedName>
    <definedName name="_________sab1_1" localSheetId="3" hidden="1">{#N/A,#N/A,FALSE,"Banco de Dados"}</definedName>
    <definedName name="_________sab1_1" hidden="1">{#N/A,#N/A,FALSE,"Banco de Dados"}</definedName>
    <definedName name="_________sab1_2" localSheetId="3" hidden="1">{#N/A,#N/A,FALSE,"Banco de Dados"}</definedName>
    <definedName name="_________sab1_2" hidden="1">{#N/A,#N/A,FALSE,"Banco de Dados"}</definedName>
    <definedName name="_________sab1_3" localSheetId="3" hidden="1">{#N/A,#N/A,FALSE,"Banco de Dados"}</definedName>
    <definedName name="_________sab1_3" hidden="1">{#N/A,#N/A,FALSE,"Banco de Dados"}</definedName>
    <definedName name="_________sab1_4" localSheetId="3" hidden="1">{#N/A,#N/A,FALSE,"Banco de Dados"}</definedName>
    <definedName name="_________sab1_4" hidden="1">{#N/A,#N/A,FALSE,"Banco de Dados"}</definedName>
    <definedName name="_________sab1_5" localSheetId="3" hidden="1">{#N/A,#N/A,FALSE,"Banco de Dados"}</definedName>
    <definedName name="_________sab1_5" hidden="1">{#N/A,#N/A,FALSE,"Banco de Dados"}</definedName>
    <definedName name="_________SC1">[10]SC1!$A$1:$AU$50</definedName>
    <definedName name="_________Set1">#REF!</definedName>
    <definedName name="_________SHR1">#REF!</definedName>
    <definedName name="_________SHR2">#REF!</definedName>
    <definedName name="_________SP1">[10]SP1!$A$6:$AV$50</definedName>
    <definedName name="_________tab4" hidden="1">#REF!</definedName>
    <definedName name="_________VI2">[8]!________p1</definedName>
    <definedName name="________Abr1">#REF!</definedName>
    <definedName name="________Ago1">#REF!</definedName>
    <definedName name="________alt2">[8]!______p1</definedName>
    <definedName name="________Brz1">[5]Feriados!$B$4:$B$14</definedName>
    <definedName name="________Brz2">[5]Feriados!$B$17:$B$24</definedName>
    <definedName name="________cto2">[8]!__p1</definedName>
    <definedName name="________dd1">[8]!______p1</definedName>
    <definedName name="________Dez1">#REF!</definedName>
    <definedName name="________er1">[8]!___p1</definedName>
    <definedName name="________Fev1">#REF!</definedName>
    <definedName name="________Jan1">#REF!</definedName>
    <definedName name="________JO2">[7]!______p1</definedName>
    <definedName name="________Jul1">#REF!</definedName>
    <definedName name="________Jun1">#REF!</definedName>
    <definedName name="________l">[8]!______p1</definedName>
    <definedName name="________Mai1">#REF!</definedName>
    <definedName name="________Mar1">#REF!</definedName>
    <definedName name="________MAV1">[8]!___p1</definedName>
    <definedName name="________NO2">[8]!_____p1</definedName>
    <definedName name="________NO3">[8]!_____p1</definedName>
    <definedName name="________NO4">[8]!_____p1</definedName>
    <definedName name="________NO5">[8]!_____p1</definedName>
    <definedName name="________Nov1">#REF!</definedName>
    <definedName name="________OOH2">[8]!__p1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[10]PE1!$A$6:$AV$50</definedName>
    <definedName name="________R3">[8]!________p1</definedName>
    <definedName name="________r4t6er">[8]!__p1</definedName>
    <definedName name="________Rd30">#REF!</definedName>
    <definedName name="________REV3">[8]!___p1</definedName>
    <definedName name="________rr2">[8]!_p1</definedName>
    <definedName name="________RS1">[10]RS1!$A$6:$AV$50</definedName>
    <definedName name="________sab1" localSheetId="3" hidden="1">{#N/A,#N/A,FALSE,"Banco de Dados"}</definedName>
    <definedName name="________sab1" hidden="1">{#N/A,#N/A,FALSE,"Banco de Dados"}</definedName>
    <definedName name="________sab1_1" localSheetId="3" hidden="1">{#N/A,#N/A,FALSE,"Banco de Dados"}</definedName>
    <definedName name="________sab1_1" hidden="1">{#N/A,#N/A,FALSE,"Banco de Dados"}</definedName>
    <definedName name="________sab1_2" localSheetId="3" hidden="1">{#N/A,#N/A,FALSE,"Banco de Dados"}</definedName>
    <definedName name="________sab1_2" hidden="1">{#N/A,#N/A,FALSE,"Banco de Dados"}</definedName>
    <definedName name="________sab1_3" localSheetId="3" hidden="1">{#N/A,#N/A,FALSE,"Banco de Dados"}</definedName>
    <definedName name="________sab1_3" hidden="1">{#N/A,#N/A,FALSE,"Banco de Dados"}</definedName>
    <definedName name="________sab1_4" localSheetId="3" hidden="1">{#N/A,#N/A,FALSE,"Banco de Dados"}</definedName>
    <definedName name="________sab1_4" hidden="1">{#N/A,#N/A,FALSE,"Banco de Dados"}</definedName>
    <definedName name="________sab1_5" localSheetId="3" hidden="1">{#N/A,#N/A,FALSE,"Banco de Dados"}</definedName>
    <definedName name="________sab1_5" hidden="1">{#N/A,#N/A,FALSE,"Banco de Dados"}</definedName>
    <definedName name="________SC1">[10]SC1!$A$1:$AU$50</definedName>
    <definedName name="________Set1">#REF!</definedName>
    <definedName name="________SHR1">#REF!</definedName>
    <definedName name="________SHR2">#REF!</definedName>
    <definedName name="________SP1">[10]SP1!$A$6:$AV$50</definedName>
    <definedName name="________tab4" hidden="1">#REF!</definedName>
    <definedName name="________VI2">[8]!______p1</definedName>
    <definedName name="_______Abr1">#REF!</definedName>
    <definedName name="_______Ago1">#REF!</definedName>
    <definedName name="_______alt2">[6]!_____p1</definedName>
    <definedName name="_______Brz1">[5]Feriados!$B$4:$B$14</definedName>
    <definedName name="_______Brz2">[5]Feriados!$B$17:$B$24</definedName>
    <definedName name="_______dd1">[8]!_____p1</definedName>
    <definedName name="_______Dez1">#REF!</definedName>
    <definedName name="_______Fev1">#REF!</definedName>
    <definedName name="_______Jan1">#REF!</definedName>
    <definedName name="_______JO2">[7]!__p1</definedName>
    <definedName name="_______Jul1">#REF!</definedName>
    <definedName name="_______Jun1">#REF!</definedName>
    <definedName name="_______l">[8]!________p1</definedName>
    <definedName name="_______Mai1">#REF!</definedName>
    <definedName name="_______Mar1">#REF!</definedName>
    <definedName name="_______NO2">[8]!______p1</definedName>
    <definedName name="_______NO3">[8]!______p1</definedName>
    <definedName name="_______NO4">[8]!______p1</definedName>
    <definedName name="_______NO5">[8]!______p1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[10]PE1!$A$6:$AV$50</definedName>
    <definedName name="_______R">[6]!_____p1</definedName>
    <definedName name="_______R3">[8]!______p1</definedName>
    <definedName name="_______Rd30">#REF!</definedName>
    <definedName name="_______rr2">[6]!_____p1</definedName>
    <definedName name="_______RS1">[10]RS1!$A$6:$AV$50</definedName>
    <definedName name="_______sab1" localSheetId="3" hidden="1">{#N/A,#N/A,FALSE,"Banco de Dados"}</definedName>
    <definedName name="_______sab1" hidden="1">{#N/A,#N/A,FALSE,"Banco de Dados"}</definedName>
    <definedName name="_______sab1_1" localSheetId="3" hidden="1">{#N/A,#N/A,FALSE,"Banco de Dados"}</definedName>
    <definedName name="_______sab1_1" hidden="1">{#N/A,#N/A,FALSE,"Banco de Dados"}</definedName>
    <definedName name="_______sab1_2" localSheetId="3" hidden="1">{#N/A,#N/A,FALSE,"Banco de Dados"}</definedName>
    <definedName name="_______sab1_2" hidden="1">{#N/A,#N/A,FALSE,"Banco de Dados"}</definedName>
    <definedName name="_______sab1_3" localSheetId="3" hidden="1">{#N/A,#N/A,FALSE,"Banco de Dados"}</definedName>
    <definedName name="_______sab1_3" hidden="1">{#N/A,#N/A,FALSE,"Banco de Dados"}</definedName>
    <definedName name="_______sab1_4" localSheetId="3" hidden="1">{#N/A,#N/A,FALSE,"Banco de Dados"}</definedName>
    <definedName name="_______sab1_4" hidden="1">{#N/A,#N/A,FALSE,"Banco de Dados"}</definedName>
    <definedName name="_______sab1_5" localSheetId="3" hidden="1">{#N/A,#N/A,FALSE,"Banco de Dados"}</definedName>
    <definedName name="_______sab1_5" hidden="1">{#N/A,#N/A,FALSE,"Banco de Dados"}</definedName>
    <definedName name="_______SC1">[10]SC1!$A$1:$AU$50</definedName>
    <definedName name="_______Set1">#REF!</definedName>
    <definedName name="_______SHR1">#REF!</definedName>
    <definedName name="_______SHR2">#REF!</definedName>
    <definedName name="_______SP1">[10]SP1!$A$6:$AV$50</definedName>
    <definedName name="_______tab4" hidden="1">#REF!</definedName>
    <definedName name="_______VI2">[8]!_____p1</definedName>
    <definedName name="______Abr1">#REF!</definedName>
    <definedName name="______Ago1">#REF!</definedName>
    <definedName name="______alt2">[6]!___________p1</definedName>
    <definedName name="______Brz1">[5]Feriados!$B$4:$B$14</definedName>
    <definedName name="______Brz2">[5]Feriados!$B$17:$B$24</definedName>
    <definedName name="______dd1">[8]!______p1</definedName>
    <definedName name="______Dez1">#REF!</definedName>
    <definedName name="______er1">[8]!________p1</definedName>
    <definedName name="______Fev1">#REF!</definedName>
    <definedName name="______j1">[8]!______p1</definedName>
    <definedName name="______Jan1">#REF!</definedName>
    <definedName name="______JO2">[7]!____p1</definedName>
    <definedName name="______Jul1">#REF!</definedName>
    <definedName name="______Jun1">#REF!</definedName>
    <definedName name="______l">[8]!_____p1</definedName>
    <definedName name="______Mai1">#REF!</definedName>
    <definedName name="______Mar1">#REF!</definedName>
    <definedName name="______MAV1">[8]!________p1</definedName>
    <definedName name="______NO2">[8]!_____p1</definedName>
    <definedName name="______NO3">[8]!_____p1</definedName>
    <definedName name="______NO4">[8]!_____p1</definedName>
    <definedName name="______NO5">[8]!_____p1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[10]PE1!$A$6:$AV$50</definedName>
    <definedName name="______R">[6]!___________p1</definedName>
    <definedName name="______R3">[8]!_____p1</definedName>
    <definedName name="______Rd30">#REF!</definedName>
    <definedName name="______REV3">[8]!________p1</definedName>
    <definedName name="______rr2">[6]!___________p1</definedName>
    <definedName name="______RS1">[10]RS1!$A$6:$AV$50</definedName>
    <definedName name="______sab1" localSheetId="3" hidden="1">{#N/A,#N/A,FALSE,"Banco de Dados"}</definedName>
    <definedName name="______sab1" hidden="1">{#N/A,#N/A,FALSE,"Banco de Dados"}</definedName>
    <definedName name="______sab1_1" localSheetId="3" hidden="1">{#N/A,#N/A,FALSE,"Banco de Dados"}</definedName>
    <definedName name="______sab1_1" hidden="1">{#N/A,#N/A,FALSE,"Banco de Dados"}</definedName>
    <definedName name="______sab1_2" localSheetId="3" hidden="1">{#N/A,#N/A,FALSE,"Banco de Dados"}</definedName>
    <definedName name="______sab1_2" hidden="1">{#N/A,#N/A,FALSE,"Banco de Dados"}</definedName>
    <definedName name="______sab1_3" localSheetId="3" hidden="1">{#N/A,#N/A,FALSE,"Banco de Dados"}</definedName>
    <definedName name="______sab1_3" hidden="1">{#N/A,#N/A,FALSE,"Banco de Dados"}</definedName>
    <definedName name="______sab1_4" localSheetId="3" hidden="1">{#N/A,#N/A,FALSE,"Banco de Dados"}</definedName>
    <definedName name="______sab1_4" hidden="1">{#N/A,#N/A,FALSE,"Banco de Dados"}</definedName>
    <definedName name="______sab1_5" localSheetId="3" hidden="1">{#N/A,#N/A,FALSE,"Banco de Dados"}</definedName>
    <definedName name="______sab1_5" hidden="1">{#N/A,#N/A,FALSE,"Banco de Dados"}</definedName>
    <definedName name="______SC1">[10]SC1!$A$1:$AU$50</definedName>
    <definedName name="______Set1">#REF!</definedName>
    <definedName name="______SHR1">#REF!</definedName>
    <definedName name="______SHR2">#REF!</definedName>
    <definedName name="______SP1">[10]SP1!$A$6:$AV$50</definedName>
    <definedName name="______tab4" hidden="1">#REF!</definedName>
    <definedName name="______tv150">'[11]R$'!$B$4</definedName>
    <definedName name="______TV2">[8]!______p1</definedName>
    <definedName name="______tv200">#REF!</definedName>
    <definedName name="______tv250">#REF!</definedName>
    <definedName name="______tv300">#REF!</definedName>
    <definedName name="______VI2">[8]!______p1</definedName>
    <definedName name="_____Abr1">#REF!</definedName>
    <definedName name="_____Ago1">#REF!</definedName>
    <definedName name="_____alt2">[6]!____p1</definedName>
    <definedName name="_____bh1">[3]!_p1</definedName>
    <definedName name="_____bh2">[3]!_p1</definedName>
    <definedName name="_____bh3">[3]!_p1</definedName>
    <definedName name="_____bh4">[3]!_p1</definedName>
    <definedName name="_____bh5">[3]!_p1</definedName>
    <definedName name="_____bh6">[3]!_p1</definedName>
    <definedName name="_____bh7">[3]!_p1</definedName>
    <definedName name="_____bh8">[3]!_p1</definedName>
    <definedName name="_____bh9">[3]!_p1</definedName>
    <definedName name="_____Brz1">[5]Feriados!$B$4:$B$14</definedName>
    <definedName name="_____Brz2">[5]Feriados!$B$17:$B$24</definedName>
    <definedName name="_____COL9">#REF!</definedName>
    <definedName name="_____COM1">#REF!</definedName>
    <definedName name="_____com10">#REF!</definedName>
    <definedName name="_____com11">#REF!</definedName>
    <definedName name="_____com12">#REF!</definedName>
    <definedName name="_____com2">#REF!</definedName>
    <definedName name="_____com3">#REF!</definedName>
    <definedName name="_____com4">#REF!</definedName>
    <definedName name="_____com5">#REF!</definedName>
    <definedName name="_____com6">#REF!</definedName>
    <definedName name="_____com7">#REF!</definedName>
    <definedName name="_____com8">#REF!</definedName>
    <definedName name="_____com9">#REF!</definedName>
    <definedName name="_____dd1">[8]!_____p1</definedName>
    <definedName name="_____Dez1">#REF!</definedName>
    <definedName name="_____er1">[8]!_p1</definedName>
    <definedName name="_____Fev1">#REF!</definedName>
    <definedName name="_____j1">[8]!_____p1</definedName>
    <definedName name="_____Jan1">#REF!</definedName>
    <definedName name="_____JO2">[12]!__p1</definedName>
    <definedName name="_____Jul1">#REF!</definedName>
    <definedName name="_____Jun1">#REF!</definedName>
    <definedName name="_____l">[8]!____p1</definedName>
    <definedName name="_____Mai1">#REF!</definedName>
    <definedName name="_____Mar1">#REF!</definedName>
    <definedName name="_____MAV1">[8]!_p1</definedName>
    <definedName name="_____NO2">[8]!____p1</definedName>
    <definedName name="_____NO3">[8]!____p1</definedName>
    <definedName name="_____NO4">[8]!____p1</definedName>
    <definedName name="_____NO5">[8]!____p1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AR1">#REF!</definedName>
    <definedName name="_____PAR2">#REF!</definedName>
    <definedName name="_____PAR3">#REF!</definedName>
    <definedName name="_____PAR4">#REF!</definedName>
    <definedName name="_____PAR5">#REF!</definedName>
    <definedName name="_____PAR6">#REF!</definedName>
    <definedName name="_____PAR7">#REF!</definedName>
    <definedName name="_____PAR8">#REF!</definedName>
    <definedName name="_____PAR9">#REF!</definedName>
    <definedName name="_____PE1">[10]PE1!$A$6:$AV$50</definedName>
    <definedName name="_____R">[6]!____p1</definedName>
    <definedName name="_____R3">[8]!____p1</definedName>
    <definedName name="_____Rd30">#REF!</definedName>
    <definedName name="_____REV3">[8]!_p1</definedName>
    <definedName name="_____rio1">[3]!_p1</definedName>
    <definedName name="_____rio2">[3]!_p1</definedName>
    <definedName name="_____rio3">[3]!_p1</definedName>
    <definedName name="_____rj1">[3]!_p1</definedName>
    <definedName name="_____rj2">[3]!_p1</definedName>
    <definedName name="_____rj3">[3]!_p1</definedName>
    <definedName name="_____rj4">[3]!_p1</definedName>
    <definedName name="_____rj5">[3]!_p1</definedName>
    <definedName name="_____rj6">[3]!_p1</definedName>
    <definedName name="_____rj7">[3]!_p1</definedName>
    <definedName name="_____rj8">[3]!_p1</definedName>
    <definedName name="_____rj9">[3]!_p1</definedName>
    <definedName name="_____rr2">[6]!____p1</definedName>
    <definedName name="_____RS1">[10]RS1!$A$6:$AV$50</definedName>
    <definedName name="_____rs2">[3]!_p1</definedName>
    <definedName name="_____rs3">[3]!_p1</definedName>
    <definedName name="_____rs4">[3]!_p1</definedName>
    <definedName name="_____rs5">[3]!_p1</definedName>
    <definedName name="_____rs6">[3]!_p1</definedName>
    <definedName name="_____rs7">[3]!_p1</definedName>
    <definedName name="_____rs8">[3]!_p1</definedName>
    <definedName name="_____rs9">[3]!_p1</definedName>
    <definedName name="_____rv1" localSheetId="3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__sab1" localSheetId="3" hidden="1">{#N/A,#N/A,FALSE,"Banco de Dados"}</definedName>
    <definedName name="_____sab1" hidden="1">{#N/A,#N/A,FALSE,"Banco de Dados"}</definedName>
    <definedName name="_____sab1_1" localSheetId="3" hidden="1">{#N/A,#N/A,FALSE,"Banco de Dados"}</definedName>
    <definedName name="_____sab1_1" hidden="1">{#N/A,#N/A,FALSE,"Banco de Dados"}</definedName>
    <definedName name="_____sab1_2" localSheetId="3" hidden="1">{#N/A,#N/A,FALSE,"Banco de Dados"}</definedName>
    <definedName name="_____sab1_2" hidden="1">{#N/A,#N/A,FALSE,"Banco de Dados"}</definedName>
    <definedName name="_____sab1_3" localSheetId="3" hidden="1">{#N/A,#N/A,FALSE,"Banco de Dados"}</definedName>
    <definedName name="_____sab1_3" hidden="1">{#N/A,#N/A,FALSE,"Banco de Dados"}</definedName>
    <definedName name="_____sab1_4" localSheetId="3" hidden="1">{#N/A,#N/A,FALSE,"Banco de Dados"}</definedName>
    <definedName name="_____sab1_4" hidden="1">{#N/A,#N/A,FALSE,"Banco de Dados"}</definedName>
    <definedName name="_____sab1_5" localSheetId="3" hidden="1">{#N/A,#N/A,FALSE,"Banco de Dados"}</definedName>
    <definedName name="_____sab1_5" hidden="1">{#N/A,#N/A,FALSE,"Banco de Dados"}</definedName>
    <definedName name="_____SC1">[10]SC1!$A$1:$AU$50</definedName>
    <definedName name="_____sc2">[3]!_p1</definedName>
    <definedName name="_____sc3">[3]!_p1</definedName>
    <definedName name="_____sc4">[3]!_p1</definedName>
    <definedName name="_____sc5">[3]!_p1</definedName>
    <definedName name="_____sc6">[3]!_p1</definedName>
    <definedName name="_____sc7">[3]!_p1</definedName>
    <definedName name="_____sc8">[3]!_p1</definedName>
    <definedName name="_____sc9">[3]!_p1</definedName>
    <definedName name="_____Set1">#REF!</definedName>
    <definedName name="_____SHR1">#REF!</definedName>
    <definedName name="_____SHR2">#REF!</definedName>
    <definedName name="_____SP1">[10]SP1!$A$6:$AV$50</definedName>
    <definedName name="_____tab4" hidden="1">#REF!</definedName>
    <definedName name="_____tv150">'[11]R$'!$B$4</definedName>
    <definedName name="_____TV2">[8]!_____p1</definedName>
    <definedName name="_____tv200">#REF!</definedName>
    <definedName name="_____tv250">#REF!</definedName>
    <definedName name="_____tv300">#REF!</definedName>
    <definedName name="_____VI2">[8]!_____p1</definedName>
    <definedName name="_____xm1">#REF!</definedName>
    <definedName name="_____xm10">#REF!</definedName>
    <definedName name="_____xm11">#REF!</definedName>
    <definedName name="_____xm12">#REF!</definedName>
    <definedName name="_____xm2">#REF!</definedName>
    <definedName name="_____xm3">#REF!</definedName>
    <definedName name="_____xm4">#REF!</definedName>
    <definedName name="_____xm5">#REF!</definedName>
    <definedName name="_____xm6">#REF!</definedName>
    <definedName name="_____xm7">#REF!</definedName>
    <definedName name="_____xm8">#REF!</definedName>
    <definedName name="_____xm9">#REF!</definedName>
    <definedName name="_____zx1">#REF!</definedName>
    <definedName name="_____zx10">#REF!</definedName>
    <definedName name="_____zx11">#REF!</definedName>
    <definedName name="_____zx12">#REF!</definedName>
    <definedName name="_____zx2">#REF!</definedName>
    <definedName name="_____zx3">#REF!</definedName>
    <definedName name="_____zx4">#REF!</definedName>
    <definedName name="_____zx5">#REF!</definedName>
    <definedName name="_____zx6">#REF!</definedName>
    <definedName name="_____zx7">#REF!</definedName>
    <definedName name="_____zx8">#REF!</definedName>
    <definedName name="_____zx9">#REF!</definedName>
    <definedName name="____Abr1">#REF!</definedName>
    <definedName name="____Ago1">#REF!</definedName>
    <definedName name="____alt2">[7]!_____p1</definedName>
    <definedName name="____bh1">[3]!_xlbgnm.p1</definedName>
    <definedName name="____bh2">[3]!_xlbgnm.p1</definedName>
    <definedName name="____bh3">[3]!_xlbgnm.p1</definedName>
    <definedName name="____bh4">[3]!_xlbgnm.p1</definedName>
    <definedName name="____bh5">[3]!_xlbgnm.p1</definedName>
    <definedName name="____bh6">[3]!_xlbgnm.p1</definedName>
    <definedName name="____bh7">[3]!_xlbgnm.p1</definedName>
    <definedName name="____bh8">[3]!_xlbgnm.p1</definedName>
    <definedName name="____bh9">[3]!_xlbgnm.p1</definedName>
    <definedName name="____Brz1">[5]Feriados!$B$4:$B$14</definedName>
    <definedName name="____Brz2">[5]Feriados!$B$17:$B$24</definedName>
    <definedName name="____COL1">[13]TOUS!#REF!</definedName>
    <definedName name="____COL3">[13]TOUS!#REF!</definedName>
    <definedName name="____COL4">[13]TOUS!#REF!</definedName>
    <definedName name="____COL6">[13]TOUS!#REF!</definedName>
    <definedName name="____COL7">[13]TOUS!#REF!</definedName>
    <definedName name="____COL8">[13]TOUS!#REF!</definedName>
    <definedName name="____dd1">[8]!____p1</definedName>
    <definedName name="____Dez1">#REF!</definedName>
    <definedName name="____er1">[7]!_____p1</definedName>
    <definedName name="____Fev1">#REF!</definedName>
    <definedName name="____j1">[8]!__p1</definedName>
    <definedName name="____Jan1">#REF!</definedName>
    <definedName name="____JO2">[7]!_p1</definedName>
    <definedName name="____Jul1">#REF!</definedName>
    <definedName name="____Jun1">#REF!</definedName>
    <definedName name="____l">[14]!_xlbgnm.p1</definedName>
    <definedName name="____Mai1">#REF!</definedName>
    <definedName name="____Mar1">#REF!</definedName>
    <definedName name="____MAV1">[7]!_____p1</definedName>
    <definedName name="____NO2">[14]!_xlbgnm.p1</definedName>
    <definedName name="____NO3">[14]!_xlbgnm.p1</definedName>
    <definedName name="____NO4">[14]!_xlbgnm.p1</definedName>
    <definedName name="____NO5">[14]!_xlbgnm.p1</definedName>
    <definedName name="____Nov1">#REF!</definedName>
    <definedName name="____OP1" localSheetId="3" hidden="1">{#N/A,#N/A,FALSE,"SP1-OUT";#N/A,#N/A,FALSE,"SP1-NOV";#N/A,#N/A,FALSE,"SANT-OUT";#N/A,#N/A,FALSE,"SANT-NOV";#N/A,#N/A,FALSE,"CAMP-OUT";#N/A,#N/A,FALSE,"CAMP-NOV";#N/A,#N/A,FALSE,"CRONO 1";#N/A,#N/A,FALSE,"CAPA"}</definedName>
    <definedName name="____OP1" hidden="1">{#N/A,#N/A,FALSE,"SP1-OUT";#N/A,#N/A,FALSE,"SP1-NOV";#N/A,#N/A,FALSE,"SANT-OUT";#N/A,#N/A,FALSE,"SANT-NOV";#N/A,#N/A,FALSE,"CAMP-OUT";#N/A,#N/A,FALSE,"CAMP-NOV";#N/A,#N/A,FALSE,"CRONO 1";#N/A,#N/A,FALSE,"CAPA"}</definedName>
    <definedName name="____OP2" localSheetId="3" hidden="1">{#N/A,#N/A,FALSE,"CRONO 0";#N/A,#N/A,FALSE,"CRONO (4)";#N/A,#N/A,FALSE,"CRONO (3)";#N/A,#N/A,FALSE,"CRONO (2)";#N/A,#N/A,FALSE,"CRONO (1)"}</definedName>
    <definedName name="____OP2" hidden="1">{#N/A,#N/A,FALSE,"CRONO 0";#N/A,#N/A,FALSE,"CRONO (4)";#N/A,#N/A,FALSE,"CRONO (3)";#N/A,#N/A,FALSE,"CRONO (2)";#N/A,#N/A,FALSE,"CRONO (1)"}</definedName>
    <definedName name="____OPC1" localSheetId="3" hidden="1">{#N/A,#N/A,FALSE,"SP1-OUT";#N/A,#N/A,FALSE,"SP1-NOV";#N/A,#N/A,FALSE,"SANT-OUT";#N/A,#N/A,FALSE,"SANT-NOV";#N/A,#N/A,FALSE,"CAMP-OUT";#N/A,#N/A,FALSE,"CAMP-NOV";#N/A,#N/A,FALSE,"CRONO 1";#N/A,#N/A,FALSE,"CAPA"}</definedName>
    <definedName name="____OPC1" hidden="1">{#N/A,#N/A,FALSE,"SP1-OUT";#N/A,#N/A,FALSE,"SP1-NOV";#N/A,#N/A,FALSE,"SANT-OUT";#N/A,#N/A,FALSE,"SANT-NOV";#N/A,#N/A,FALSE,"CAMP-OUT";#N/A,#N/A,FALSE,"CAMP-NOV";#N/A,#N/A,FALSE,"CRONO 1";#N/A,#N/A,FALSE,"CAPA"}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[10]PE1!$A$6:$AV$50</definedName>
    <definedName name="____R">[7]!_____p1</definedName>
    <definedName name="____R3">[8]!____p1</definedName>
    <definedName name="____Rd30">#REF!</definedName>
    <definedName name="____REV3">[7]!_____p1</definedName>
    <definedName name="____rio1">[3]!_xlbgnm.p1</definedName>
    <definedName name="____rio2">[3]!_xlbgnm.p1</definedName>
    <definedName name="____rio3">[3]!_xlbgnm.p1</definedName>
    <definedName name="____rj1">[3]!_xlbgnm.p1</definedName>
    <definedName name="____rj2">[3]!_xlbgnm.p1</definedName>
    <definedName name="____rj3">[3]!_xlbgnm.p1</definedName>
    <definedName name="____rj4">[3]!_xlbgnm.p1</definedName>
    <definedName name="____rj5">[3]!_xlbgnm.p1</definedName>
    <definedName name="____rj6">[3]!_xlbgnm.p1</definedName>
    <definedName name="____rj7">[3]!_xlbgnm.p1</definedName>
    <definedName name="____rj8">[3]!_xlbgnm.p1</definedName>
    <definedName name="____rj9">[3]!_xlbgnm.p1</definedName>
    <definedName name="____rr2">[7]!_____p1</definedName>
    <definedName name="____RS1">[10]RS1!$A$6:$AV$50</definedName>
    <definedName name="____rs2">[3]!_xlbgnm.p1</definedName>
    <definedName name="____rs3">[3]!_xlbgnm.p1</definedName>
    <definedName name="____rs4">[3]!_xlbgnm.p1</definedName>
    <definedName name="____rs5">[3]!_xlbgnm.p1</definedName>
    <definedName name="____rs6">[3]!_xlbgnm.p1</definedName>
    <definedName name="____rs7">[3]!_xlbgnm.p1</definedName>
    <definedName name="____rs8">[3]!_xlbgnm.p1</definedName>
    <definedName name="____rs9">[3]!_xlbgnm.p1</definedName>
    <definedName name="____rv1" localSheetId="3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_sab1" localSheetId="3" hidden="1">{#N/A,#N/A,FALSE,"Banco de Dados"}</definedName>
    <definedName name="____sab1" hidden="1">{#N/A,#N/A,FALSE,"Banco de Dados"}</definedName>
    <definedName name="____sab1_1" localSheetId="3" hidden="1">{#N/A,#N/A,FALSE,"Banco de Dados"}</definedName>
    <definedName name="____sab1_1" hidden="1">{#N/A,#N/A,FALSE,"Banco de Dados"}</definedName>
    <definedName name="____sab1_2" localSheetId="3" hidden="1">{#N/A,#N/A,FALSE,"Banco de Dados"}</definedName>
    <definedName name="____sab1_2" hidden="1">{#N/A,#N/A,FALSE,"Banco de Dados"}</definedName>
    <definedName name="____sab1_3" localSheetId="3" hidden="1">{#N/A,#N/A,FALSE,"Banco de Dados"}</definedName>
    <definedName name="____sab1_3" hidden="1">{#N/A,#N/A,FALSE,"Banco de Dados"}</definedName>
    <definedName name="____sab1_4" localSheetId="3" hidden="1">{#N/A,#N/A,FALSE,"Banco de Dados"}</definedName>
    <definedName name="____sab1_4" hidden="1">{#N/A,#N/A,FALSE,"Banco de Dados"}</definedName>
    <definedName name="____sab1_5" localSheetId="3" hidden="1">{#N/A,#N/A,FALSE,"Banco de Dados"}</definedName>
    <definedName name="____sab1_5" hidden="1">{#N/A,#N/A,FALSE,"Banco de Dados"}</definedName>
    <definedName name="____SC1">[10]SC1!$A$1:$AU$50</definedName>
    <definedName name="____sc2">[3]!_xlbgnm.p1</definedName>
    <definedName name="____sc3">[3]!_xlbgnm.p1</definedName>
    <definedName name="____sc4">[3]!_xlbgnm.p1</definedName>
    <definedName name="____sc5">[3]!_xlbgnm.p1</definedName>
    <definedName name="____sc6">[3]!_xlbgnm.p1</definedName>
    <definedName name="____sc7">[3]!_xlbgnm.p1</definedName>
    <definedName name="____sc8">[3]!_xlbgnm.p1</definedName>
    <definedName name="____sc9">[3]!_xlbgnm.p1</definedName>
    <definedName name="____Set1">#REF!</definedName>
    <definedName name="____SHR1">#REF!</definedName>
    <definedName name="____SHR2">#REF!</definedName>
    <definedName name="____SP1">[10]SP1!$A$6:$AV$50</definedName>
    <definedName name="____tab4" hidden="1">#REF!</definedName>
    <definedName name="____tv150">'[11]R$'!$B$4</definedName>
    <definedName name="____TV2">[8]!__p1</definedName>
    <definedName name="____tv200">#REF!</definedName>
    <definedName name="____tv250">#REF!</definedName>
    <definedName name="____tv300">#REF!</definedName>
    <definedName name="____VI2">[8]!____p1</definedName>
    <definedName name="____xlfn.BAHTTEXT" hidden="1">#NAME?</definedName>
    <definedName name="___2__123Graph_AGráfico_2A" hidden="1">'[15]Est.REV.'!#REF!</definedName>
    <definedName name="___Abr1">#REF!</definedName>
    <definedName name="___Ago1">#REF!</definedName>
    <definedName name="___alt2">[7]!____p1</definedName>
    <definedName name="___bh1">[3]!_xlbgnm.p1</definedName>
    <definedName name="___bh2">[3]!_xlbgnm.p1</definedName>
    <definedName name="___bh3">[3]!_xlbgnm.p1</definedName>
    <definedName name="___bh4">[3]!_xlbgnm.p1</definedName>
    <definedName name="___bh5">[3]!_xlbgnm.p1</definedName>
    <definedName name="___bh6">[3]!_xlbgnm.p1</definedName>
    <definedName name="___bh7">[3]!_xlbgnm.p1</definedName>
    <definedName name="___bh8">[3]!_xlbgnm.p1</definedName>
    <definedName name="___bh9">[3]!_xlbgnm.p1</definedName>
    <definedName name="___Brz1">[5]Feriados!$B$4:$B$14</definedName>
    <definedName name="___Brz2">[5]Feriados!$B$17:$B$24</definedName>
    <definedName name="___COL2">[16]TOUS!#REF!</definedName>
    <definedName name="___COL5">[16]TOUS!#REF!</definedName>
    <definedName name="___cto2">[6]!_______________p1</definedName>
    <definedName name="___dd1">[8]!____p1</definedName>
    <definedName name="___Dez1">#REF!</definedName>
    <definedName name="___er1">[7]!____p1</definedName>
    <definedName name="___Fev1">#REF!</definedName>
    <definedName name="___j1">[8]!___p1</definedName>
    <definedName name="___Jan1">#REF!</definedName>
    <definedName name="___JO2">[12]!___p1</definedName>
    <definedName name="___JR2">[6]!_______________p1</definedName>
    <definedName name="___Jul1">#REF!</definedName>
    <definedName name="___Jun1">#REF!</definedName>
    <definedName name="___l">[6]!_______________p1</definedName>
    <definedName name="___LO1">#REF!</definedName>
    <definedName name="___LO2">#REF!</definedName>
    <definedName name="___Mai1">#REF!</definedName>
    <definedName name="___Mar1">#REF!</definedName>
    <definedName name="___MAV1">[7]!____p1</definedName>
    <definedName name="___MCC1">[17]PARAMETRES!$C$42:$C$43</definedName>
    <definedName name="___MCC2">[17]PARAMETRES!$C$45:$C$47</definedName>
    <definedName name="___me3">[6]!_______________p1</definedName>
    <definedName name="___NO2">[8]!___p1</definedName>
    <definedName name="___NO3">[8]!___p1</definedName>
    <definedName name="___NO4">[8]!___p1</definedName>
    <definedName name="___NO5">[8]!___p1</definedName>
    <definedName name="___Nov1">#REF!</definedName>
    <definedName name="___OP1" localSheetId="3" hidden="1">{#N/A,#N/A,FALSE,"SP1-OUT";#N/A,#N/A,FALSE,"SP1-NOV";#N/A,#N/A,FALSE,"SANT-OUT";#N/A,#N/A,FALSE,"SANT-NOV";#N/A,#N/A,FALSE,"CAMP-OUT";#N/A,#N/A,FALSE,"CAMP-NOV";#N/A,#N/A,FALSE,"CRONO 1";#N/A,#N/A,FALSE,"CAPA"}</definedName>
    <definedName name="___OP1" hidden="1">{#N/A,#N/A,FALSE,"SP1-OUT";#N/A,#N/A,FALSE,"SP1-NOV";#N/A,#N/A,FALSE,"SANT-OUT";#N/A,#N/A,FALSE,"SANT-NOV";#N/A,#N/A,FALSE,"CAMP-OUT";#N/A,#N/A,FALSE,"CAMP-NOV";#N/A,#N/A,FALSE,"CRONO 1";#N/A,#N/A,FALSE,"CAPA"}</definedName>
    <definedName name="___OP2" localSheetId="3" hidden="1">{#N/A,#N/A,FALSE,"CRONO 0";#N/A,#N/A,FALSE,"CRONO (4)";#N/A,#N/A,FALSE,"CRONO (3)";#N/A,#N/A,FALSE,"CRONO (2)";#N/A,#N/A,FALSE,"CRONO (1)"}</definedName>
    <definedName name="___OP2" hidden="1">{#N/A,#N/A,FALSE,"CRONO 0";#N/A,#N/A,FALSE,"CRONO (4)";#N/A,#N/A,FALSE,"CRONO (3)";#N/A,#N/A,FALSE,"CRONO (2)";#N/A,#N/A,FALSE,"CRONO (1)"}</definedName>
    <definedName name="___OPC1" localSheetId="3" hidden="1">{#N/A,#N/A,FALSE,"SP1-OUT";#N/A,#N/A,FALSE,"SP1-NOV";#N/A,#N/A,FALSE,"SANT-OUT";#N/A,#N/A,FALSE,"SANT-NOV";#N/A,#N/A,FALSE,"CAMP-OUT";#N/A,#N/A,FALSE,"CAMP-NOV";#N/A,#N/A,FALSE,"CRONO 1";#N/A,#N/A,FALSE,"CAPA"}</definedName>
    <definedName name="___OPC1" hidden="1">{#N/A,#N/A,FALSE,"SP1-OUT";#N/A,#N/A,FALSE,"SP1-NOV";#N/A,#N/A,FALSE,"SANT-OUT";#N/A,#N/A,FALSE,"SANT-NOV";#N/A,#N/A,FALSE,"CAMP-OUT";#N/A,#N/A,FALSE,"CAMP-NOV";#N/A,#N/A,FALSE,"CRONO 1";#N/A,#N/A,FALSE,"CAPA"}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[18]PE1!$A$6:$AV$50</definedName>
    <definedName name="___PR1">[17]PARAMETRES!$C$22:$C$23</definedName>
    <definedName name="___PR2">[17]PARAMETRES!$C$25:$C$28</definedName>
    <definedName name="___R">[7]!____p1</definedName>
    <definedName name="___R3">[8]!___p1</definedName>
    <definedName name="___Rd30">#REF!</definedName>
    <definedName name="___RES1">#REF!</definedName>
    <definedName name="___RES2">#REF!</definedName>
    <definedName name="___rev1">[6]!_______________p1</definedName>
    <definedName name="___REV3">[7]!____p1</definedName>
    <definedName name="___rio1">[3]!_xlbgnm.p1</definedName>
    <definedName name="___rio2">[3]!_xlbgnm.p1</definedName>
    <definedName name="___rio3">[3]!_xlbgnm.p1</definedName>
    <definedName name="___rj1">[3]!_xlbgnm.p1</definedName>
    <definedName name="___rj2">[3]!_xlbgnm.p1</definedName>
    <definedName name="___rj3">[3]!_xlbgnm.p1</definedName>
    <definedName name="___rj4">[3]!_xlbgnm.p1</definedName>
    <definedName name="___rj5">[3]!_xlbgnm.p1</definedName>
    <definedName name="___rj6">[3]!_xlbgnm.p1</definedName>
    <definedName name="___rj7">[3]!_xlbgnm.p1</definedName>
    <definedName name="___rj8">[3]!_xlbgnm.p1</definedName>
    <definedName name="___rj9">[3]!_xlbgnm.p1</definedName>
    <definedName name="___rr2">[7]!____p1</definedName>
    <definedName name="___RS1">[18]RS1!$A$6:$AV$50</definedName>
    <definedName name="___rs2">[3]!_xlbgnm.p1</definedName>
    <definedName name="___rs3">[3]!_xlbgnm.p1</definedName>
    <definedName name="___rs4">[3]!_xlbgnm.p1</definedName>
    <definedName name="___rs5">[3]!_xlbgnm.p1</definedName>
    <definedName name="___rs6">[3]!_xlbgnm.p1</definedName>
    <definedName name="___rs7">[3]!_xlbgnm.p1</definedName>
    <definedName name="___rs8">[3]!_xlbgnm.p1</definedName>
    <definedName name="___rs9">[3]!_xlbgnm.p1</definedName>
    <definedName name="___rv1" localSheetId="3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sab1" localSheetId="3" hidden="1">{#N/A,#N/A,FALSE,"Banco de Dados"}</definedName>
    <definedName name="___sab1" hidden="1">{#N/A,#N/A,FALSE,"Banco de Dados"}</definedName>
    <definedName name="___sab1_1" localSheetId="3" hidden="1">{#N/A,#N/A,FALSE,"Banco de Dados"}</definedName>
    <definedName name="___sab1_1" hidden="1">{#N/A,#N/A,FALSE,"Banco de Dados"}</definedName>
    <definedName name="___sab1_2" localSheetId="3" hidden="1">{#N/A,#N/A,FALSE,"Banco de Dados"}</definedName>
    <definedName name="___sab1_2" hidden="1">{#N/A,#N/A,FALSE,"Banco de Dados"}</definedName>
    <definedName name="___sab1_3" localSheetId="3" hidden="1">{#N/A,#N/A,FALSE,"Banco de Dados"}</definedName>
    <definedName name="___sab1_3" hidden="1">{#N/A,#N/A,FALSE,"Banco de Dados"}</definedName>
    <definedName name="___sab1_4" localSheetId="3" hidden="1">{#N/A,#N/A,FALSE,"Banco de Dados"}</definedName>
    <definedName name="___sab1_4" hidden="1">{#N/A,#N/A,FALSE,"Banco de Dados"}</definedName>
    <definedName name="___sab1_5" localSheetId="3" hidden="1">{#N/A,#N/A,FALSE,"Banco de Dados"}</definedName>
    <definedName name="___sab1_5" hidden="1">{#N/A,#N/A,FALSE,"Banco de Dados"}</definedName>
    <definedName name="___SC1">[18]SC1!$A$1:$AU$50</definedName>
    <definedName name="___sc2">[3]!_xlbgnm.p1</definedName>
    <definedName name="___sc3">[3]!_xlbgnm.p1</definedName>
    <definedName name="___sc4">[3]!_xlbgnm.p1</definedName>
    <definedName name="___sc5">[3]!_xlbgnm.p1</definedName>
    <definedName name="___sc6">[3]!_xlbgnm.p1</definedName>
    <definedName name="___sc7">[3]!_xlbgnm.p1</definedName>
    <definedName name="___sc8">[3]!_xlbgnm.p1</definedName>
    <definedName name="___sc9">[3]!_xlbgnm.p1</definedName>
    <definedName name="___Set1">#REF!</definedName>
    <definedName name="___SHR1">#REF!</definedName>
    <definedName name="___SHR2">#REF!</definedName>
    <definedName name="___SP1">[18]SP1!$A$6:$AV$50</definedName>
    <definedName name="___tab4" hidden="1">#REF!</definedName>
    <definedName name="___ter1">[12]!___p1</definedName>
    <definedName name="___TI55">[12]!___p1</definedName>
    <definedName name="___tv150">'[11]R$'!$B$4</definedName>
    <definedName name="___TV2">[8]!___p1</definedName>
    <definedName name="___tv200">#REF!</definedName>
    <definedName name="___tv250">#REF!</definedName>
    <definedName name="___tv300">#REF!</definedName>
    <definedName name="___VI2">[8]!____p1</definedName>
    <definedName name="___xlfn.BAHTTEXT" hidden="1">#NAME?</definedName>
    <definedName name="__1__123Graph_AGráfico_2A" hidden="1">'[19]Est.REV.'!#REF!</definedName>
    <definedName name="__123Graph_A" hidden="1">'[20]PLMM-R$'!#REF!</definedName>
    <definedName name="__123Graph_B" hidden="1">'[20]PLMM-R$'!#REF!</definedName>
    <definedName name="__123Graph_C" hidden="1">'[20]PLMM-R$'!#REF!</definedName>
    <definedName name="__123Graph_D" hidden="1">'[19]Est.REV.'!#REF!</definedName>
    <definedName name="__123Graph_E" hidden="1">'[20]PLMM-R$'!#REF!</definedName>
    <definedName name="__123Graph_F" hidden="1">'[20]PLMM-R$'!#REF!</definedName>
    <definedName name="__123Graph_X" hidden="1">'[21]Dados BS-04'!#REF!</definedName>
    <definedName name="__2__123Graph_AGráfico_2A" hidden="1">'[15]Est.REV.'!#REF!</definedName>
    <definedName name="__3__123Graph_AGráfico_2A" hidden="1">'[19]Est.REV.'!#REF!</definedName>
    <definedName name="__4__123Graph_AGráfico_2A" hidden="1">'[19]Est.REV.'!#REF!</definedName>
    <definedName name="__Abr1">[22]calendario!$A$15</definedName>
    <definedName name="__Ago1">[22]calendario!$I$24</definedName>
    <definedName name="__alt2">[7]!___p1</definedName>
    <definedName name="__bh1">[3]!__p1</definedName>
    <definedName name="__bh2">[3]!__p1</definedName>
    <definedName name="__bh3">[3]!__p1</definedName>
    <definedName name="__bh4">[3]!__p1</definedName>
    <definedName name="__bh5">[3]!__p1</definedName>
    <definedName name="__bh6">[3]!__p1</definedName>
    <definedName name="__bh7">[3]!__p1</definedName>
    <definedName name="__bh8">[3]!__p1</definedName>
    <definedName name="__bh9">[3]!__p1</definedName>
    <definedName name="__Brz1">[5]Feriados!$B$4:$B$14</definedName>
    <definedName name="__Brz2">[5]Feriados!$B$17:$B$24</definedName>
    <definedName name="__Bsu1">#REF!</definedName>
    <definedName name="__Bsu2">#REF!</definedName>
    <definedName name="__cnh1">[23]Terceiros!$A$1:$M$77</definedName>
    <definedName name="__COL1">[13]TOUS!#REF!</definedName>
    <definedName name="__COL2">[16]TOUS!#REF!</definedName>
    <definedName name="__COL3">[13]TOUS!#REF!</definedName>
    <definedName name="__COL4">[13]TOUS!#REF!</definedName>
    <definedName name="__COL5">[16]TOUS!#REF!</definedName>
    <definedName name="__COL6">[13]TOUS!#REF!</definedName>
    <definedName name="__COL7">[13]TOUS!#REF!</definedName>
    <definedName name="__COL8">[13]TOUS!#REF!</definedName>
    <definedName name="__COL9">#REF!</definedName>
    <definedName name="__COM1">#REF!</definedName>
    <definedName name="__com10">#REF!</definedName>
    <definedName name="__com11">#REF!</definedName>
    <definedName name="__com12">#REF!</definedName>
    <definedName name="__com2">#REF!</definedName>
    <definedName name="__com3">#REF!</definedName>
    <definedName name="__com4">#REF!</definedName>
    <definedName name="__com5">#REF!</definedName>
    <definedName name="__com6">#REF!</definedName>
    <definedName name="__com7">#REF!</definedName>
    <definedName name="__com8">#REF!</definedName>
    <definedName name="__com9">#REF!</definedName>
    <definedName name="__CPP2">#REF!</definedName>
    <definedName name="__CPP3">#REF!</definedName>
    <definedName name="__cto2">[4]!___p1</definedName>
    <definedName name="__dd1">[8]!_p1</definedName>
    <definedName name="__Dez1">[22]calendario!$Q$33</definedName>
    <definedName name="__er1">[7]!___p1</definedName>
    <definedName name="__Fev1">[22]calendario!$I$6</definedName>
    <definedName name="__IntlFixup" hidden="1">TRUE</definedName>
    <definedName name="__j1">[8]!__p1</definedName>
    <definedName name="__Jan1">[22]calendario!$A$6</definedName>
    <definedName name="__JO2">[24]!__p1</definedName>
    <definedName name="__JR2">[4]!___p1</definedName>
    <definedName name="__Jul1">[22]calendario!$A$24</definedName>
    <definedName name="__Jun1">[22]calendario!$Q$15</definedName>
    <definedName name="__l">[7]!_____p1</definedName>
    <definedName name="__LO1">#REF!</definedName>
    <definedName name="__LO2">#REF!</definedName>
    <definedName name="__Mai1">[22]calendario!$I$15</definedName>
    <definedName name="__Mar1">[22]calendario!$Q$6</definedName>
    <definedName name="__MAV1">[7]!___p1</definedName>
    <definedName name="__MCC1">[17]PARAMETRES!$C$42:$C$43</definedName>
    <definedName name="__MCC2">[17]PARAMETRES!$C$45:$C$47</definedName>
    <definedName name="__me3">[4]!___p1</definedName>
    <definedName name="__MTV2">[7]!_____p1</definedName>
    <definedName name="__MTV3">[7]!_____p1</definedName>
    <definedName name="__NO2">[14]!_xlbgnm.p1</definedName>
    <definedName name="__NO3">[14]!_xlbgnm.p1</definedName>
    <definedName name="__NO4">[14]!_xlbgnm.p1</definedName>
    <definedName name="__NO5">[14]!_xlbgnm.p1</definedName>
    <definedName name="__Nov1">[22]calendario!$I$33</definedName>
    <definedName name="__ooh1">[8]!__p1</definedName>
    <definedName name="__OP1" localSheetId="3" hidden="1">{#N/A,#N/A,FALSE,"SP1-OUT";#N/A,#N/A,FALSE,"SP1-NOV";#N/A,#N/A,FALSE,"SANT-OUT";#N/A,#N/A,FALSE,"SANT-NOV";#N/A,#N/A,FALSE,"CAMP-OUT";#N/A,#N/A,FALSE,"CAMP-NOV";#N/A,#N/A,FALSE,"CRONO 1";#N/A,#N/A,FALSE,"CAPA"}</definedName>
    <definedName name="__OP1" hidden="1">{#N/A,#N/A,FALSE,"SP1-OUT";#N/A,#N/A,FALSE,"SP1-NOV";#N/A,#N/A,FALSE,"SANT-OUT";#N/A,#N/A,FALSE,"SANT-NOV";#N/A,#N/A,FALSE,"CAMP-OUT";#N/A,#N/A,FALSE,"CAMP-NOV";#N/A,#N/A,FALSE,"CRONO 1";#N/A,#N/A,FALSE,"CAPA"}</definedName>
    <definedName name="__OP2" localSheetId="3" hidden="1">{#N/A,#N/A,FALSE,"CRONO 0";#N/A,#N/A,FALSE,"CRONO (4)";#N/A,#N/A,FALSE,"CRONO (3)";#N/A,#N/A,FALSE,"CRONO (2)";#N/A,#N/A,FALSE,"CRONO (1)"}</definedName>
    <definedName name="__OP2" hidden="1">{#N/A,#N/A,FALSE,"CRONO 0";#N/A,#N/A,FALSE,"CRONO (4)";#N/A,#N/A,FALSE,"CRONO (3)";#N/A,#N/A,FALSE,"CRONO (2)";#N/A,#N/A,FALSE,"CRONO (1)"}</definedName>
    <definedName name="__OPC1" localSheetId="3" hidden="1">{#N/A,#N/A,FALSE,"SP1-OUT";#N/A,#N/A,FALSE,"SP1-NOV";#N/A,#N/A,FALSE,"SANT-OUT";#N/A,#N/A,FALSE,"SANT-NOV";#N/A,#N/A,FALSE,"CAMP-OUT";#N/A,#N/A,FALSE,"CAMP-NOV";#N/A,#N/A,FALSE,"CRONO 1";#N/A,#N/A,FALSE,"CAPA"}</definedName>
    <definedName name="__OPC1" hidden="1">{#N/A,#N/A,FALSE,"SP1-OUT";#N/A,#N/A,FALSE,"SP1-NOV";#N/A,#N/A,FALSE,"SANT-OUT";#N/A,#N/A,FALSE,"SANT-NOV";#N/A,#N/A,FALSE,"CAMP-OUT";#N/A,#N/A,FALSE,"CAMP-NOV";#N/A,#N/A,FALSE,"CRONO 1";#N/A,#N/A,FALSE,"CAPA"}</definedName>
    <definedName name="__Out1">[22]calendario!$A$33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AR1">#REF!</definedName>
    <definedName name="__PAR2">#REF!</definedName>
    <definedName name="__PAR3">#REF!</definedName>
    <definedName name="__PAR4">#REF!</definedName>
    <definedName name="__PAR5">#REF!</definedName>
    <definedName name="__PAR6">#REF!</definedName>
    <definedName name="__PAR7">#REF!</definedName>
    <definedName name="__PAR8">#REF!</definedName>
    <definedName name="__PAR9">#REF!</definedName>
    <definedName name="__PE1">[25]PE1!$A$6:$AV$50</definedName>
    <definedName name="__PR1">[17]PARAMETRES!$C$22:$C$23</definedName>
    <definedName name="__PR2">[17]PARAMETRES!$C$25:$C$28</definedName>
    <definedName name="__R">[7]!___p1</definedName>
    <definedName name="__R3">[8]!_p1</definedName>
    <definedName name="__Rd30">#REF!</definedName>
    <definedName name="__RES1">#REF!</definedName>
    <definedName name="__RES2">#REF!</definedName>
    <definedName name="__rev1">[4]!___p1</definedName>
    <definedName name="__rev2">[7]!_____p1</definedName>
    <definedName name="__REV3">[7]!___p1</definedName>
    <definedName name="__rio1">[3]!__p1</definedName>
    <definedName name="__rio2">[3]!__p1</definedName>
    <definedName name="__rio3">[3]!__p1</definedName>
    <definedName name="__rj1">[3]!__p1</definedName>
    <definedName name="__rj2">[3]!__p1</definedName>
    <definedName name="__rj3">[3]!__p1</definedName>
    <definedName name="__rj4">[3]!__p1</definedName>
    <definedName name="__rj5">[3]!__p1</definedName>
    <definedName name="__rj6">[3]!__p1</definedName>
    <definedName name="__rj7">[3]!__p1</definedName>
    <definedName name="__rj8">[3]!__p1</definedName>
    <definedName name="__rj9">[3]!__p1</definedName>
    <definedName name="__rr2">[7]!___p1</definedName>
    <definedName name="__RS1">[25]RS1!$A$6:$AV$50</definedName>
    <definedName name="__rs2">[3]!__p1</definedName>
    <definedName name="__rs3">[3]!__p1</definedName>
    <definedName name="__rs4">[3]!__p1</definedName>
    <definedName name="__rs5">[3]!__p1</definedName>
    <definedName name="__rs6">[3]!__p1</definedName>
    <definedName name="__rs7">[3]!__p1</definedName>
    <definedName name="__rs8">[3]!__p1</definedName>
    <definedName name="__rs9">[3]!__p1</definedName>
    <definedName name="__rv1" localSheetId="3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sab1" localSheetId="3" hidden="1">{#N/A,#N/A,FALSE,"Banco de Dados"}</definedName>
    <definedName name="__sab1" hidden="1">{#N/A,#N/A,FALSE,"Banco de Dados"}</definedName>
    <definedName name="__sab1_1" localSheetId="3" hidden="1">{#N/A,#N/A,FALSE,"Banco de Dados"}</definedName>
    <definedName name="__sab1_1" hidden="1">{#N/A,#N/A,FALSE,"Banco de Dados"}</definedName>
    <definedName name="__sab1_2" localSheetId="3" hidden="1">{#N/A,#N/A,FALSE,"Banco de Dados"}</definedName>
    <definedName name="__sab1_2" hidden="1">{#N/A,#N/A,FALSE,"Banco de Dados"}</definedName>
    <definedName name="__sab1_3" localSheetId="3" hidden="1">{#N/A,#N/A,FALSE,"Banco de Dados"}</definedName>
    <definedName name="__sab1_3" hidden="1">{#N/A,#N/A,FALSE,"Banco de Dados"}</definedName>
    <definedName name="__sab1_4" localSheetId="3" hidden="1">{#N/A,#N/A,FALSE,"Banco de Dados"}</definedName>
    <definedName name="__sab1_4" hidden="1">{#N/A,#N/A,FALSE,"Banco de Dados"}</definedName>
    <definedName name="__sab1_5" localSheetId="3" hidden="1">{#N/A,#N/A,FALSE,"Banco de Dados"}</definedName>
    <definedName name="__sab1_5" hidden="1">{#N/A,#N/A,FALSE,"Banco de Dados"}</definedName>
    <definedName name="__sae2">[8]!__p1</definedName>
    <definedName name="__SC1">[25]SC1!$A$1:$AU$50</definedName>
    <definedName name="__sc2">[3]!__p1</definedName>
    <definedName name="__sc3">[3]!__p1</definedName>
    <definedName name="__sc4">[3]!__p1</definedName>
    <definedName name="__sc5">[3]!__p1</definedName>
    <definedName name="__sc6">[3]!__p1</definedName>
    <definedName name="__sc7">[3]!__p1</definedName>
    <definedName name="__sc8">[3]!__p1</definedName>
    <definedName name="__sc9">[3]!__p1</definedName>
    <definedName name="__Set1">[22]calendario!$Q$24</definedName>
    <definedName name="__SHR1">#REF!</definedName>
    <definedName name="__SHR2">#REF!</definedName>
    <definedName name="__SP1">[25]SP1!$A$6:$AV$50</definedName>
    <definedName name="__tab4" hidden="1">#REF!</definedName>
    <definedName name="__ter1">[12]!__p1</definedName>
    <definedName name="__TI55">[12]!__p1</definedName>
    <definedName name="__TP1">[26]CAD!$D$1:$D$65536</definedName>
    <definedName name="__TP2">[26]CAD!$E$1:$E$65536</definedName>
    <definedName name="__TP3">[26]CAD!$F$1:$F$65536</definedName>
    <definedName name="__TP4">[26]CAD!$G$1:$G$65536</definedName>
    <definedName name="__TP5">[26]CAD!$H$1:$H$65536</definedName>
    <definedName name="__tv150">'[11]R$'!$B$4</definedName>
    <definedName name="__TV2">[8]!__p1</definedName>
    <definedName name="__tv200">#REF!</definedName>
    <definedName name="__tv250">#REF!</definedName>
    <definedName name="__tv300">#REF!</definedName>
    <definedName name="__VI2">[8]!_p1</definedName>
    <definedName name="__xlfn.BAHTTEXT" hidden="1">#NAME?</definedName>
    <definedName name="__xm1">#REF!</definedName>
    <definedName name="__xm10">#REF!</definedName>
    <definedName name="__xm11">#REF!</definedName>
    <definedName name="__xm12">#REF!</definedName>
    <definedName name="__xm2">#REF!</definedName>
    <definedName name="__xm3">#REF!</definedName>
    <definedName name="__xm4">#REF!</definedName>
    <definedName name="__xm5">#REF!</definedName>
    <definedName name="__xm6">#REF!</definedName>
    <definedName name="__xm7">#REF!</definedName>
    <definedName name="__xm8">#REF!</definedName>
    <definedName name="__xm9">#REF!</definedName>
    <definedName name="__zx1">#REF!</definedName>
    <definedName name="__zx10">#REF!</definedName>
    <definedName name="__zx11">#REF!</definedName>
    <definedName name="__zx12">#REF!</definedName>
    <definedName name="__zx2">#REF!</definedName>
    <definedName name="__zx3">#REF!</definedName>
    <definedName name="__zx4">#REF!</definedName>
    <definedName name="__zx5">#REF!</definedName>
    <definedName name="__zx6">#REF!</definedName>
    <definedName name="__zx7">#REF!</definedName>
    <definedName name="__zx8">#REF!</definedName>
    <definedName name="__zx9">#REF!</definedName>
    <definedName name="__ZZ9000">#REF!</definedName>
    <definedName name="_0222graph" hidden="1">[27]RECVOL!#REF!</definedName>
    <definedName name="_03">'[21]RD INT 1ª'!#REF!</definedName>
    <definedName name="_04">'[21]RD INT 1ª'!#REF!</definedName>
    <definedName name="_05">'[21]RD INT 1ª'!#REF!</definedName>
    <definedName name="_06">'[21]RD INT 1ª'!#REF!</definedName>
    <definedName name="_07">'[21]RD INT 1ª'!#REF!</definedName>
    <definedName name="_08">'[21]RD INT 1ª'!#REF!</definedName>
    <definedName name="_09">'[21]RD INT 1ª'!#REF!</definedName>
    <definedName name="_1__123Graph_AGráfico_2A" hidden="1">'[19]Est.REV.'!#REF!</definedName>
    <definedName name="_10__123Graph_CGráfico_1" hidden="1">[27]RECVOL!#REF!</definedName>
    <definedName name="_12__123Graph_CGRÁFICO_2" hidden="1">[27]RECVOL!#REF!</definedName>
    <definedName name="_14__123Graph_DGráfico_1" hidden="1">[27]RECVOL!#REF!</definedName>
    <definedName name="_16__123Graph_DGRÁFICO_2" hidden="1">[27]RECVOL!#REF!</definedName>
    <definedName name="_18__123Graph_EGráfico_1" hidden="1">[27]RECVOL!#REF!</definedName>
    <definedName name="_2__123Graph_AGráfico_1" hidden="1">[27]RECVOL!#REF!</definedName>
    <definedName name="_2__123Graph_AGráfico_2A" hidden="1">'[15]Est.REV.'!#REF!</definedName>
    <definedName name="_20">#REF!</definedName>
    <definedName name="_20__123Graph_EGRÁFICO_2" hidden="1">[27]RECVOL!#REF!</definedName>
    <definedName name="_21">#REF!</definedName>
    <definedName name="_22">#REF!</definedName>
    <definedName name="_22__123Graph_FGráfico_1" hidden="1">[27]RECVOL!#REF!</definedName>
    <definedName name="_222">#REF!</definedName>
    <definedName name="_23">#REF!</definedName>
    <definedName name="_24">#REF!</definedName>
    <definedName name="_24__123Graph_FGRÁFICO_2" hidden="1">[27]RECVOL!#REF!</definedName>
    <definedName name="_24210_Auslief_aggregiert">#REF!</definedName>
    <definedName name="_25">#REF!</definedName>
    <definedName name="_26">#REF!</definedName>
    <definedName name="_26__123Graph_XGráfico_1" hidden="1">[27]RECVOL!#REF!</definedName>
    <definedName name="_27">#REF!</definedName>
    <definedName name="_28">#REF!</definedName>
    <definedName name="_28__123Graph_XGRÁFICO_2" hidden="1">[27]RECVOL!#REF!</definedName>
    <definedName name="_29">#REF!</definedName>
    <definedName name="_2R_">[8]!_p1</definedName>
    <definedName name="_3__123Graph_AGráfico_2A" hidden="1">'[15]Est.REV.'!#REF!</definedName>
    <definedName name="_30">#REF!</definedName>
    <definedName name="_4__123Graph_AGRÁFICO_2" hidden="1">[27]RECVOL!#REF!</definedName>
    <definedName name="_4__123Graph_AGráfico_2A" hidden="1">'[15]Est.REV.'!#REF!</definedName>
    <definedName name="_5__123Graph_AGráfico_2A" hidden="1">'[19]Est.REV.'!#REF!</definedName>
    <definedName name="_6__123Graph_AGráfico_2A" hidden="1">'[15]Est.REV.'!#REF!</definedName>
    <definedName name="_6__123Graph_BGráfico_1" hidden="1">[27]RECVOL!#REF!</definedName>
    <definedName name="_8__123Graph_BGRÁFICO_2" hidden="1">[27]RECVOL!#REF!</definedName>
    <definedName name="_Abr1">#REF!</definedName>
    <definedName name="_Ago1">#REF!</definedName>
    <definedName name="_alt2">[6]!__p1</definedName>
    <definedName name="_bh1">[3]!_p1</definedName>
    <definedName name="_bh2">[3]!_p1</definedName>
    <definedName name="_bh3">[3]!_p1</definedName>
    <definedName name="_bh4">[3]!_p1</definedName>
    <definedName name="_bh5">[3]!_p1</definedName>
    <definedName name="_bh6">[3]!_p1</definedName>
    <definedName name="_bh7">[3]!_p1</definedName>
    <definedName name="_bh8">[3]!_p1</definedName>
    <definedName name="_bh9">[3]!_p1</definedName>
    <definedName name="_Brz1">[5]Feriados!$B$4:$B$14</definedName>
    <definedName name="_Brz2">[5]Feriados!$B$17:$B$24</definedName>
    <definedName name="_Bsu1">#REF!</definedName>
    <definedName name="_Bsu2">#REF!</definedName>
    <definedName name="_cnh1">[23]Terceiros!$A$1:$M$77</definedName>
    <definedName name="_COL1">[13]TOUS!#REF!</definedName>
    <definedName name="_COL2">[16]TOUS!#REF!</definedName>
    <definedName name="_COL3">[13]TOUS!#REF!</definedName>
    <definedName name="_COL4">[13]TOUS!#REF!</definedName>
    <definedName name="_COL5">[16]TOUS!#REF!</definedName>
    <definedName name="_COL6">[13]TOUS!#REF!</definedName>
    <definedName name="_COL7">[13]TOUS!#REF!</definedName>
    <definedName name="_COL8">[13]TOUS!#REF!</definedName>
    <definedName name="_COL9">#REF!</definedName>
    <definedName name="_COM1">#REF!</definedName>
    <definedName name="_com10">#REF!</definedName>
    <definedName name="_com11">#REF!</definedName>
    <definedName name="_com12">#REF!</definedName>
    <definedName name="_com2">#REF!</definedName>
    <definedName name="_com3">#REF!</definedName>
    <definedName name="_com4">#REF!</definedName>
    <definedName name="_com5">#REF!</definedName>
    <definedName name="_com6">#REF!</definedName>
    <definedName name="_com7">#REF!</definedName>
    <definedName name="_com8">#REF!</definedName>
    <definedName name="_com9">#REF!</definedName>
    <definedName name="_CPP2">#REF!</definedName>
    <definedName name="_CPP3">#REF!</definedName>
    <definedName name="_cto2">[6]!____p1</definedName>
    <definedName name="_dd1">[7]!_p1</definedName>
    <definedName name="_Dez1">#REF!</definedName>
    <definedName name="_er1">[6]!____p1</definedName>
    <definedName name="_Fev1">#REF!</definedName>
    <definedName name="_Fill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ID">"II.19 BACEN balancete passivo(5)"</definedName>
    <definedName name="_j1">[8]!_p1</definedName>
    <definedName name="_Jan1">#REF!</definedName>
    <definedName name="_JO2">[24]!_p1</definedName>
    <definedName name="_JR2">[6]!____p1</definedName>
    <definedName name="_Jul1">#REF!</definedName>
    <definedName name="_Jun1">#REF!</definedName>
    <definedName name="_key02" localSheetId="1" hidden="1">#REF!</definedName>
    <definedName name="_key02" localSheetId="0" hidden="1">#REF!</definedName>
    <definedName name="_key0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ey20" hidden="1">#REF!</definedName>
    <definedName name="_Key3" hidden="1">#REF!</definedName>
    <definedName name="_key99" hidden="1">#REF!</definedName>
    <definedName name="_l">[7]!____p1</definedName>
    <definedName name="_Lin1">8</definedName>
    <definedName name="_Lin2">12</definedName>
    <definedName name="_Lin3">42</definedName>
    <definedName name="_LO1">#REF!</definedName>
    <definedName name="_LO2">#REF!</definedName>
    <definedName name="_Mai1">#REF!</definedName>
    <definedName name="_Mar1">#REF!</definedName>
    <definedName name="_MAV1">[6]!____p1</definedName>
    <definedName name="_MCC1">[17]PARAMETRES!$C$42:$C$43</definedName>
    <definedName name="_MCC2">[17]PARAMETRES!$C$45:$C$47</definedName>
    <definedName name="_me3">[6]!____p1</definedName>
    <definedName name="_MTV2">[7]!____p1</definedName>
    <definedName name="_MTV3">[7]!____p1</definedName>
    <definedName name="_NCol">7</definedName>
    <definedName name="_NO2">[8]!___p1</definedName>
    <definedName name="_NO3">[8]!___p1</definedName>
    <definedName name="_NO4">[8]!___p1</definedName>
    <definedName name="_NO5">[8]!___p1</definedName>
    <definedName name="_Nov1">#REF!</definedName>
    <definedName name="_ooh1">[8]!_p1</definedName>
    <definedName name="_OOH2">[8]!___p1</definedName>
    <definedName name="_OP1" localSheetId="3" hidden="1">{#N/A,#N/A,FALSE,"SP1-OUT";#N/A,#N/A,FALSE,"SP1-NOV";#N/A,#N/A,FALSE,"SANT-OUT";#N/A,#N/A,FALSE,"SANT-NOV";#N/A,#N/A,FALSE,"CAMP-OUT";#N/A,#N/A,FALSE,"CAMP-NOV";#N/A,#N/A,FALSE,"CRONO 1";#N/A,#N/A,FALSE,"CAPA"}</definedName>
    <definedName name="_OP1" hidden="1">{#N/A,#N/A,FALSE,"SP1-OUT";#N/A,#N/A,FALSE,"SP1-NOV";#N/A,#N/A,FALSE,"SANT-OUT";#N/A,#N/A,FALSE,"SANT-NOV";#N/A,#N/A,FALSE,"CAMP-OUT";#N/A,#N/A,FALSE,"CAMP-NOV";#N/A,#N/A,FALSE,"CRONO 1";#N/A,#N/A,FALSE,"CAPA"}</definedName>
    <definedName name="_OP2" localSheetId="3" hidden="1">{#N/A,#N/A,FALSE,"CRONO 0";#N/A,#N/A,FALSE,"CRONO (4)";#N/A,#N/A,FALSE,"CRONO (3)";#N/A,#N/A,FALSE,"CRONO (2)";#N/A,#N/A,FALSE,"CRONO (1)"}</definedName>
    <definedName name="_OP2" hidden="1">{#N/A,#N/A,FALSE,"CRONO 0";#N/A,#N/A,FALSE,"CRONO (4)";#N/A,#N/A,FALSE,"CRONO (3)";#N/A,#N/A,FALSE,"CRONO (2)";#N/A,#N/A,FALSE,"CRONO (1)"}</definedName>
    <definedName name="_OPC1" localSheetId="3" hidden="1">{#N/A,#N/A,FALSE,"SP1-OUT";#N/A,#N/A,FALSE,"SP1-NOV";#N/A,#N/A,FALSE,"SANT-OUT";#N/A,#N/A,FALSE,"SANT-NOV";#N/A,#N/A,FALSE,"CAMP-OUT";#N/A,#N/A,FALSE,"CAMP-NOV";#N/A,#N/A,FALSE,"CRONO 1";#N/A,#N/A,FALSE,"CAPA"}</definedName>
    <definedName name="_OPC1" hidden="1">{#N/A,#N/A,FALSE,"SP1-OUT";#N/A,#N/A,FALSE,"SP1-NOV";#N/A,#N/A,FALSE,"SANT-OUT";#N/A,#N/A,FALSE,"SANT-NOV";#N/A,#N/A,FALSE,"CAMP-OUT";#N/A,#N/A,FALSE,"CAMP-NOV";#N/A,#N/A,FALSE,"CRONO 1";#N/A,#N/A,FALSE,"CAPA"}</definedName>
    <definedName name="_Order1" hidden="1">0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AR1">#REF!</definedName>
    <definedName name="_PAR2">#REF!</definedName>
    <definedName name="_PAR3">#REF!</definedName>
    <definedName name="_PAR4">#REF!</definedName>
    <definedName name="_PAR5">#REF!</definedName>
    <definedName name="_PAR6">#REF!</definedName>
    <definedName name="_PAR7">#REF!</definedName>
    <definedName name="_PAR8">#REF!</definedName>
    <definedName name="_PAR9">#REF!</definedName>
    <definedName name="_Parse_Out" hidden="1">#REF!</definedName>
    <definedName name="_PE1">[28]PE1!$A$6:$AV$50</definedName>
    <definedName name="_PR1">[17]PARAMETRES!$C$22:$C$23</definedName>
    <definedName name="_PR2">[17]PARAMETRES!$C$25:$C$28</definedName>
    <definedName name="_PRP2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3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3_1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3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R">[6]!__p1</definedName>
    <definedName name="_R3">[8]!_p1</definedName>
    <definedName name="_r4t6er">[8]!___p1</definedName>
    <definedName name="_Rd30">#REF!</definedName>
    <definedName name="_RES1">#REF!</definedName>
    <definedName name="_RES2">#REF!</definedName>
    <definedName name="_rev1">[6]!____p1</definedName>
    <definedName name="_rev2">[7]!____p1</definedName>
    <definedName name="_REV3">[6]!____p1</definedName>
    <definedName name="_rio1">[3]!_p1</definedName>
    <definedName name="_rio2">[3]!_p1</definedName>
    <definedName name="_rio3">[3]!_p1</definedName>
    <definedName name="_rj1">[3]!_p1</definedName>
    <definedName name="_rj2">[3]!_p1</definedName>
    <definedName name="_rj3">[3]!_p1</definedName>
    <definedName name="_rj4">[3]!_p1</definedName>
    <definedName name="_rj5">[3]!_p1</definedName>
    <definedName name="_rj6">[3]!_p1</definedName>
    <definedName name="_rj7">[3]!_p1</definedName>
    <definedName name="_rj8">[3]!_p1</definedName>
    <definedName name="_rj9">[3]!_p1</definedName>
    <definedName name="_rr2">[6]!__p1</definedName>
    <definedName name="_RS1">[28]RS1!$A$6:$AV$50</definedName>
    <definedName name="_rs2">[3]!_p1</definedName>
    <definedName name="_rs3">[3]!_p1</definedName>
    <definedName name="_rs4">[3]!_p1</definedName>
    <definedName name="_rs5">[3]!_p1</definedName>
    <definedName name="_rs6">[3]!_p1</definedName>
    <definedName name="_rs7">[3]!_p1</definedName>
    <definedName name="_rs8">[3]!_p1</definedName>
    <definedName name="_rs9">[3]!_p1</definedName>
    <definedName name="_rv1" localSheetId="3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sab1" localSheetId="3" hidden="1">{#N/A,#N/A,FALSE,"Banco de Dados"}</definedName>
    <definedName name="_sab1" hidden="1">{#N/A,#N/A,FALSE,"Banco de Dados"}</definedName>
    <definedName name="_sab1_1" localSheetId="3" hidden="1">{#N/A,#N/A,FALSE,"Banco de Dados"}</definedName>
    <definedName name="_sab1_1" hidden="1">{#N/A,#N/A,FALSE,"Banco de Dados"}</definedName>
    <definedName name="_sab1_2" localSheetId="3" hidden="1">{#N/A,#N/A,FALSE,"Banco de Dados"}</definedName>
    <definedName name="_sab1_2" hidden="1">{#N/A,#N/A,FALSE,"Banco de Dados"}</definedName>
    <definedName name="_sab1_3" localSheetId="3" hidden="1">{#N/A,#N/A,FALSE,"Banco de Dados"}</definedName>
    <definedName name="_sab1_3" hidden="1">{#N/A,#N/A,FALSE,"Banco de Dados"}</definedName>
    <definedName name="_sab1_4" localSheetId="3" hidden="1">{#N/A,#N/A,FALSE,"Banco de Dados"}</definedName>
    <definedName name="_sab1_4" hidden="1">{#N/A,#N/A,FALSE,"Banco de Dados"}</definedName>
    <definedName name="_sab1_5" localSheetId="3" hidden="1">{#N/A,#N/A,FALSE,"Banco de Dados"}</definedName>
    <definedName name="_sab1_5" hidden="1">{#N/A,#N/A,FALSE,"Banco de Dados"}</definedName>
    <definedName name="_sae2">[8]!_p1</definedName>
    <definedName name="_SC1">[28]SC1!$A$1:$AU$50</definedName>
    <definedName name="_sc2">[3]!_p1</definedName>
    <definedName name="_sc3">[3]!_p1</definedName>
    <definedName name="_sc4">[3]!_p1</definedName>
    <definedName name="_sc5">[3]!_p1</definedName>
    <definedName name="_sc6">[3]!_p1</definedName>
    <definedName name="_sc7">[3]!_p1</definedName>
    <definedName name="_sc8">[3]!_p1</definedName>
    <definedName name="_sc9">[3]!_p1</definedName>
    <definedName name="_Set1">#REF!</definedName>
    <definedName name="_SHR1">#REF!</definedName>
    <definedName name="_SHR2">#REF!</definedName>
    <definedName name="_Sort" localSheetId="1" hidden="1">#REF!</definedName>
    <definedName name="_Sort" localSheetId="0" hidden="1">#REF!</definedName>
    <definedName name="_Sort" hidden="1">#REF!</definedName>
    <definedName name="_sort1" hidden="1">#REF!</definedName>
    <definedName name="_sort2" hidden="1">#REF!</definedName>
    <definedName name="_SP1">[28]SP1!$A$6:$AV$50</definedName>
    <definedName name="_tab4" hidden="1">#REF!</definedName>
    <definedName name="_ter1">[24]!_p1</definedName>
    <definedName name="_TI55">[24]!_p1</definedName>
    <definedName name="_Tipo">1</definedName>
    <definedName name="_TP1">[26]CAD!$D$1:$D$65536</definedName>
    <definedName name="_TP2">[26]CAD!$E$1:$E$65536</definedName>
    <definedName name="_TP3">[26]CAD!$F$1:$F$65536</definedName>
    <definedName name="_TP4">[26]CAD!$G$1:$G$65536</definedName>
    <definedName name="_TP5">[26]CAD!$H$1:$H$65536</definedName>
    <definedName name="_tv150">'[11]R$'!$B$4</definedName>
    <definedName name="_TV2">[8]!_p1</definedName>
    <definedName name="_tv200">#REF!</definedName>
    <definedName name="_tv250">#REF!</definedName>
    <definedName name="_tv300">#REF!</definedName>
    <definedName name="_VI2">[7]!_p1</definedName>
    <definedName name="_xm1">#REF!</definedName>
    <definedName name="_xm10">#REF!</definedName>
    <definedName name="_xm11">#REF!</definedName>
    <definedName name="_xm12">#REF!</definedName>
    <definedName name="_xm2">#REF!</definedName>
    <definedName name="_xm3">#REF!</definedName>
    <definedName name="_xm4">#REF!</definedName>
    <definedName name="_xm5">#REF!</definedName>
    <definedName name="_xm6">#REF!</definedName>
    <definedName name="_xm7">#REF!</definedName>
    <definedName name="_xm8">#REF!</definedName>
    <definedName name="_xm9">#REF!</definedName>
    <definedName name="_zx1">#REF!</definedName>
    <definedName name="_zx10">#REF!</definedName>
    <definedName name="_zx11">#REF!</definedName>
    <definedName name="_zx12">#REF!</definedName>
    <definedName name="_zx2">#REF!</definedName>
    <definedName name="_zx3">#REF!</definedName>
    <definedName name="_zx4">#REF!</definedName>
    <definedName name="_zx5">#REF!</definedName>
    <definedName name="_zx6">#REF!</definedName>
    <definedName name="_zx7">#REF!</definedName>
    <definedName name="_zx8">#REF!</definedName>
    <definedName name="_zx9">#REF!</definedName>
    <definedName name="_ZZ9000">#REF!</definedName>
    <definedName name="a">#REF!</definedName>
    <definedName name="a1A65237">[29]Reprovadas!$A$64464</definedName>
    <definedName name="aa">[7]!___p1</definedName>
    <definedName name="aa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aa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a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aa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aa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aaa">[7]!___p1</definedName>
    <definedName name="AAAAA">'[30]Pen M AS ABC 25+RJ1'!#REF!</definedName>
    <definedName name="aaaaa_1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aaaaa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aaaaaa">[7]!___p1</definedName>
    <definedName name="aaaaaaa">[7]!___p1</definedName>
    <definedName name="aaaaaaaaa">[7]!____p1</definedName>
    <definedName name="aaaaaaaaaaaaa">[8]!___p1</definedName>
    <definedName name="aaaaaaaaaaaaaaaaa">#N/A</definedName>
    <definedName name="AAAAAAAAAAAAAAAAAAAAAAAA">[6]!____p1</definedName>
    <definedName name="aaaaaaaaaaaaaaaaaaaaaaaaaaaa">[7]!___p1</definedName>
    <definedName name="aas">[8]!_p1</definedName>
    <definedName name="ab">[6]!_p1</definedName>
    <definedName name="aba">[14]!_xlbgnm.p1</definedName>
    <definedName name="abc">[7]!_p1</definedName>
    <definedName name="ABCD">[6]!____p1</definedName>
    <definedName name="abert">[7]!___p1</definedName>
    <definedName name="abertandi">[7]!_p1</definedName>
    <definedName name="Abfrage4">#REF!</definedName>
    <definedName name="Abna">#REF!</definedName>
    <definedName name="abrigo">[8]!__p1</definedName>
    <definedName name="Abril" localSheetId="3" hidden="1">{"'crono'!$U$12:$W$20"}</definedName>
    <definedName name="Abril" localSheetId="0" hidden="1">{"'crono'!$U$12:$W$20"}</definedName>
    <definedName name="Abril" hidden="1">{"'crono'!$U$12:$W$20"}</definedName>
    <definedName name="Abril_1" localSheetId="3" hidden="1">{"'crono'!$U$12:$W$20"}</definedName>
    <definedName name="Abril_1" hidden="1">{"'crono'!$U$12:$W$20"}</definedName>
    <definedName name="Abril_2" localSheetId="3" hidden="1">{"'crono'!$U$12:$W$20"}</definedName>
    <definedName name="Abril_2" hidden="1">{"'crono'!$U$12:$W$20"}</definedName>
    <definedName name="Abril_3" localSheetId="3" hidden="1">{"'crono'!$U$12:$W$20"}</definedName>
    <definedName name="Abril_3" hidden="1">{"'crono'!$U$12:$W$20"}</definedName>
    <definedName name="Abril_4" localSheetId="3" hidden="1">{"'crono'!$U$12:$W$20"}</definedName>
    <definedName name="Abril_4" hidden="1">{"'crono'!$U$12:$W$20"}</definedName>
    <definedName name="Abril_5" localSheetId="3" hidden="1">{"'crono'!$U$12:$W$20"}</definedName>
    <definedName name="Abril_5" hidden="1">{"'crono'!$U$12:$W$20"}</definedName>
    <definedName name="ABXC">[6]!____p1</definedName>
    <definedName name="AC">[17]PARAMETRES!$C$20</definedName>
    <definedName name="acre">[7]!_p1</definedName>
    <definedName name="ACT">'[30]Pen M AS ABC 25+RJ1'!#REF!</definedName>
    <definedName name="ACUM">#REF!</definedName>
    <definedName name="ad">[31]!_xlbgnm.p1</definedName>
    <definedName name="ada">[3]!__p1</definedName>
    <definedName name="adadadad" localSheetId="3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adadad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ADAsASA" hidden="1">#REF!</definedName>
    <definedName name="ADC" localSheetId="3" hidden="1">{"DLP_FOL_13",#N/A,FALSE,"RE1003"}</definedName>
    <definedName name="ADC" hidden="1">{"DLP_FOL_13",#N/A,FALSE,"RE1003"}</definedName>
    <definedName name="adfasdfafd">[7]!_p1</definedName>
    <definedName name="ADFJ2">#REF!</definedName>
    <definedName name="ADOE">[7]!___p1</definedName>
    <definedName name="adriana" hidden="1">'[32]PLMM-R$'!#REF!</definedName>
    <definedName name="AEI">[8]!___p1</definedName>
    <definedName name="aerfwtew4e5twq3erfsdf" localSheetId="3" hidden="1">{#N/A,#N/A,FALSE,"Banco de Dados"}</definedName>
    <definedName name="aerfwtew4e5twq3erfsdf" hidden="1">{#N/A,#N/A,FALSE,"Banco de Dados"}</definedName>
    <definedName name="aerfwtew4e5twq3erfsdf_1" localSheetId="3" hidden="1">{#N/A,#N/A,FALSE,"Banco de Dados"}</definedName>
    <definedName name="aerfwtew4e5twq3erfsdf_1" hidden="1">{#N/A,#N/A,FALSE,"Banco de Dados"}</definedName>
    <definedName name="aerfwtew4e5twq3erfsdf_2" localSheetId="3" hidden="1">{#N/A,#N/A,FALSE,"Banco de Dados"}</definedName>
    <definedName name="aerfwtew4e5twq3erfsdf_2" hidden="1">{#N/A,#N/A,FALSE,"Banco de Dados"}</definedName>
    <definedName name="aerfwtew4e5twq3erfsdf_3" localSheetId="3" hidden="1">{#N/A,#N/A,FALSE,"Banco de Dados"}</definedName>
    <definedName name="aerfwtew4e5twq3erfsdf_3" hidden="1">{#N/A,#N/A,FALSE,"Banco de Dados"}</definedName>
    <definedName name="aerfwtew4e5twq3erfsdf_4" localSheetId="3" hidden="1">{#N/A,#N/A,FALSE,"Banco de Dados"}</definedName>
    <definedName name="aerfwtew4e5twq3erfsdf_4" hidden="1">{#N/A,#N/A,FALSE,"Banco de Dados"}</definedName>
    <definedName name="aerfwtew4e5twq3erfsdf_5" localSheetId="3" hidden="1">{#N/A,#N/A,FALSE,"Banco de Dados"}</definedName>
    <definedName name="aerfwtew4e5twq3erfsdf_5" hidden="1">{#N/A,#N/A,FALSE,"Banco de Dados"}</definedName>
    <definedName name="afa">[7]!____p1</definedName>
    <definedName name="afdsa">[14]!_xlbgnm.p1</definedName>
    <definedName name="afinid" localSheetId="3" hidden="1">{#N/A,#N/A,FALSE,"SP1-OUT";#N/A,#N/A,FALSE,"SP1-NOV";#N/A,#N/A,FALSE,"SANT-OUT";#N/A,#N/A,FALSE,"SANT-NOV";#N/A,#N/A,FALSE,"CAMP-OUT";#N/A,#N/A,FALSE,"CAMP-NOV";#N/A,#N/A,FALSE,"CRONO 1";#N/A,#N/A,FALSE,"CAPA"}</definedName>
    <definedName name="afinid" hidden="1">{#N/A,#N/A,FALSE,"SP1-OUT";#N/A,#N/A,FALSE,"SP1-NOV";#N/A,#N/A,FALSE,"SANT-OUT";#N/A,#N/A,FALSE,"SANT-NOV";#N/A,#N/A,FALSE,"CAMP-OUT";#N/A,#N/A,FALSE,"CAMP-NOV";#N/A,#N/A,FALSE,"CRONO 1";#N/A,#N/A,FALSE,"CAPA"}</definedName>
    <definedName name="afinidade" localSheetId="3" hidden="1">{#N/A,#N/A,FALSE,"SP1-OUT";#N/A,#N/A,FALSE,"SP1-NOV";#N/A,#N/A,FALSE,"SANT-OUT";#N/A,#N/A,FALSE,"SANT-NOV";#N/A,#N/A,FALSE,"CAMP-OUT";#N/A,#N/A,FALSE,"CAMP-NOV";#N/A,#N/A,FALSE,"CRONO 1";#N/A,#N/A,FALSE,"CAPA"}</definedName>
    <definedName name="afinidade" hidden="1">{#N/A,#N/A,FALSE,"SP1-OUT";#N/A,#N/A,FALSE,"SP1-NOV";#N/A,#N/A,FALSE,"SANT-OUT";#N/A,#N/A,FALSE,"SANT-NOV";#N/A,#N/A,FALSE,"CAMP-OUT";#N/A,#N/A,FALSE,"CAMP-NOV";#N/A,#N/A,FALSE,"CRONO 1";#N/A,#N/A,FALSE,"CAPA"}</definedName>
    <definedName name="agaga">[14]!_xlbgnm.p1</definedName>
    <definedName name="ago">[14]!_xlbgnm.p1</definedName>
    <definedName name="agosto">[14]!_xlbgnm.p1</definedName>
    <definedName name="ahaerf">[14]!_xlbgnm.p1</definedName>
    <definedName name="AI">#REF!</definedName>
    <definedName name="AIUHUIJIOA" localSheetId="3" hidden="1">{#N/A,#N/A,FALSE,"Banco de Dados"}</definedName>
    <definedName name="AIUHUIJIOA" hidden="1">{#N/A,#N/A,FALSE,"Banco de Dados"}</definedName>
    <definedName name="Aj" hidden="1">#REF!</definedName>
    <definedName name="al">[14]!_xlbgnm.p1</definedName>
    <definedName name="ala">[14]!_xlbgnm.p1</definedName>
    <definedName name="ale">[8]!__p1</definedName>
    <definedName name="alexandre">[7]!_p1</definedName>
    <definedName name="alexandreeeeeeeeeeeeeeee">[7]!_p1</definedName>
    <definedName name="AlexBiagi">#REF!</definedName>
    <definedName name="alf" localSheetId="3" hidden="1">{#N/A,#N/A,FALSE,"BALLANTINE´S ";#N/A,#N/A,FALSE,"FUNDADOR"}</definedName>
    <definedName name="alf" hidden="1">{#N/A,#N/A,FALSE,"BALLANTINE´S ";#N/A,#N/A,FALSE,"FUNDADOR"}</definedName>
    <definedName name="alf_1" localSheetId="3" hidden="1">{#N/A,#N/A,FALSE,"BALLANTINE´S ";#N/A,#N/A,FALSE,"FUNDADOR"}</definedName>
    <definedName name="alf_1" hidden="1">{#N/A,#N/A,FALSE,"BALLANTINE´S ";#N/A,#N/A,FALSE,"FUNDADOR"}</definedName>
    <definedName name="alf_2" localSheetId="3" hidden="1">{#N/A,#N/A,FALSE,"BALLANTINE´S ";#N/A,#N/A,FALSE,"FUNDADOR"}</definedName>
    <definedName name="alf_2" hidden="1">{#N/A,#N/A,FALSE,"BALLANTINE´S ";#N/A,#N/A,FALSE,"FUNDADOR"}</definedName>
    <definedName name="alf_3" localSheetId="3" hidden="1">{#N/A,#N/A,FALSE,"BALLANTINE´S ";#N/A,#N/A,FALSE,"FUNDADOR"}</definedName>
    <definedName name="alf_3" hidden="1">{#N/A,#N/A,FALSE,"BALLANTINE´S ";#N/A,#N/A,FALSE,"FUNDADOR"}</definedName>
    <definedName name="alf_4" localSheetId="3" hidden="1">{#N/A,#N/A,FALSE,"BALLANTINE´S ";#N/A,#N/A,FALSE,"FUNDADOR"}</definedName>
    <definedName name="alf_4" hidden="1">{#N/A,#N/A,FALSE,"BALLANTINE´S ";#N/A,#N/A,FALSE,"FUNDADOR"}</definedName>
    <definedName name="alf_5" localSheetId="3" hidden="1">{#N/A,#N/A,FALSE,"BALLANTINE´S ";#N/A,#N/A,FALSE,"FUNDADOR"}</definedName>
    <definedName name="alf_5" hidden="1">{#N/A,#N/A,FALSE,"BALLANTINE´S ";#N/A,#N/A,FALSE,"FUNDADOR"}</definedName>
    <definedName name="alle3">[33]TRAP1997!$A$1:$M$38,[33]TRAP1997!$A$43:$M$80,[33]TRAP1997!$A$88:$M$121</definedName>
    <definedName name="alli" localSheetId="3" hidden="1">{#N/A,#N/A,FALSE,"BALLANTINE´S ";#N/A,#N/A,FALSE,"FUNDADOR"}</definedName>
    <definedName name="alli" hidden="1">{#N/A,#N/A,FALSE,"BALLANTINE´S ";#N/A,#N/A,FALSE,"FUNDADOR"}</definedName>
    <definedName name="alli_1" localSheetId="3" hidden="1">{#N/A,#N/A,FALSE,"BALLANTINE´S ";#N/A,#N/A,FALSE,"FUNDADOR"}</definedName>
    <definedName name="alli_1" hidden="1">{#N/A,#N/A,FALSE,"BALLANTINE´S ";#N/A,#N/A,FALSE,"FUNDADOR"}</definedName>
    <definedName name="alli_2" localSheetId="3" hidden="1">{#N/A,#N/A,FALSE,"BALLANTINE´S ";#N/A,#N/A,FALSE,"FUNDADOR"}</definedName>
    <definedName name="alli_2" hidden="1">{#N/A,#N/A,FALSE,"BALLANTINE´S ";#N/A,#N/A,FALSE,"FUNDADOR"}</definedName>
    <definedName name="alli_3" localSheetId="3" hidden="1">{#N/A,#N/A,FALSE,"BALLANTINE´S ";#N/A,#N/A,FALSE,"FUNDADOR"}</definedName>
    <definedName name="alli_3" hidden="1">{#N/A,#N/A,FALSE,"BALLANTINE´S ";#N/A,#N/A,FALSE,"FUNDADOR"}</definedName>
    <definedName name="alli_4" localSheetId="3" hidden="1">{#N/A,#N/A,FALSE,"BALLANTINE´S ";#N/A,#N/A,FALSE,"FUNDADOR"}</definedName>
    <definedName name="alli_4" hidden="1">{#N/A,#N/A,FALSE,"BALLANTINE´S ";#N/A,#N/A,FALSE,"FUNDADOR"}</definedName>
    <definedName name="alli_5" localSheetId="3" hidden="1">{#N/A,#N/A,FALSE,"BALLANTINE´S ";#N/A,#N/A,FALSE,"FUNDADOR"}</definedName>
    <definedName name="alli_5" hidden="1">{#N/A,#N/A,FALSE,"BALLANTINE´S ";#N/A,#N/A,FALSE,"FUNDADOR"}</definedName>
    <definedName name="Alter">[24]!_p1</definedName>
    <definedName name="alteração">[24]!_p1</definedName>
    <definedName name="Aluguel">[34]Franqueado!#REF!</definedName>
    <definedName name="ama">[24]!_p1</definedName>
    <definedName name="amana">[14]!_xlbgnm.p1</definedName>
    <definedName name="amano">[7]!_p1</definedName>
    <definedName name="amano1">[7]!_p1</definedName>
    <definedName name="amazonia">[24]!_p1</definedName>
    <definedName name="amazonia1">[24]!_p1</definedName>
    <definedName name="ana">[14]!_xlbgnm.p1</definedName>
    <definedName name="ananan">[3]!__p1</definedName>
    <definedName name="anananana">[8]!___p1</definedName>
    <definedName name="anananananananannanana">[3]!__p1</definedName>
    <definedName name="anaprensa" hidden="1">[35]anarev!$O$10</definedName>
    <definedName name="Andina">'[36]FLOWCHART-02'!#REF!</definedName>
    <definedName name="andrea">[6]!____p1</definedName>
    <definedName name="AndreBiagi">'[36]FLOWCHART-02'!#REF!</definedName>
    <definedName name="ANDRESSA">'[37]Ranking por Filial - Mês'!$C$4</definedName>
    <definedName name="anexos">[24]!_p1</definedName>
    <definedName name="anmananana">[8]!___p1</definedName>
    <definedName name="Anne">[8]!_p1</definedName>
    <definedName name="annnnnnnnnn">#REF!</definedName>
    <definedName name="Ano">#REF!</definedName>
    <definedName name="ANO_ACOMPANHAMENTO">[38]Mapa!$D$5</definedName>
    <definedName name="another">#N/A</definedName>
    <definedName name="ansansn">[6]!____p1</definedName>
    <definedName name="AO">[17]MENU!$H$2</definedName>
    <definedName name="ap">#REF!</definedName>
    <definedName name="AP_PY_MC">#REF!</definedName>
    <definedName name="AP_PY_QT">#REF!</definedName>
    <definedName name="AP_PY_YT">#REF!</definedName>
    <definedName name="aps" hidden="1">#REF!</definedName>
    <definedName name="AQ">[7]!_p1</definedName>
    <definedName name="aqaaa">[7]!___p1</definedName>
    <definedName name="aquisição">[14]!_xlbgnm.p1</definedName>
    <definedName name="aqw">[8]!_p1</definedName>
    <definedName name="AREA">'[30]Pen M AS ABC 25+RJ1'!#REF!</definedName>
    <definedName name="ÁREA">#REF!</definedName>
    <definedName name="_xlnm.Extract">#REF!</definedName>
    <definedName name="_xlnm.Print_Area" localSheetId="1">GO!$A$1:$O$60</definedName>
    <definedName name="_xlnm.Print_Area" localSheetId="2">'MTP GO'!$C$2:$Q$17</definedName>
    <definedName name="_xlnm.Print_Area" localSheetId="3">'POTENCIAL DE FAT 10 JOGOS '!$B$2:$I$11</definedName>
    <definedName name="_xlnm.Print_Area" localSheetId="0">'RESUMO '!$B$2:$X$11</definedName>
    <definedName name="_xlnm.Print_Area">#REF!</definedName>
    <definedName name="Área_impressão_IM">#REF!</definedName>
    <definedName name="AreEstimada">[39]Tabelas!$E$8:$F$19</definedName>
    <definedName name="AreEstimada1">[40]Tabelas!$E$8:$F$19</definedName>
    <definedName name="AreFEE">[39]Tabelas!$E$39:$F$50</definedName>
    <definedName name="Arena_Santos">#REF!</definedName>
    <definedName name="AreReal">[39]Tabelas!$E$24:$F$35</definedName>
    <definedName name="arg">[14]!_xlbgnm.p1</definedName>
    <definedName name="Arq_Nome">#REF!</definedName>
    <definedName name="as">[6]!____p1</definedName>
    <definedName name="asa">#N/A</definedName>
    <definedName name="ASADA" hidden="1">#N/A</definedName>
    <definedName name="asas">[8]!___p1</definedName>
    <definedName name="asasasasas">#REF!</definedName>
    <definedName name="asasasassaasas">#REF!</definedName>
    <definedName name="asasdasd" localSheetId="1" hidden="1">#REF!</definedName>
    <definedName name="asasdasd" localSheetId="0" hidden="1">#REF!</definedName>
    <definedName name="asasdasd" hidden="1">#REF!</definedName>
    <definedName name="asasdass" hidden="1">#REF!</definedName>
    <definedName name="asasdsfd">[7]!___p1</definedName>
    <definedName name="aSb" hidden="1">#REF!</definedName>
    <definedName name="asd" localSheetId="1" hidden="1">#REF!</definedName>
    <definedName name="asd" localSheetId="0" hidden="1">#REF!</definedName>
    <definedName name="asd" hidden="1">#REF!</definedName>
    <definedName name="asdas" hidden="1">#REF!</definedName>
    <definedName name="asdasd">[6]!_p1</definedName>
    <definedName name="asdasdasd">[8]!_p1</definedName>
    <definedName name="asdd">[3]!__p1</definedName>
    <definedName name="ASDDSA" hidden="1">#N/A</definedName>
    <definedName name="asde">[7]!___p1</definedName>
    <definedName name="asdfasdfa">[8]!_p1</definedName>
    <definedName name="asdfasdfasdf">[7]!_p1</definedName>
    <definedName name="asdfsfas">#REF!</definedName>
    <definedName name="asdsa">[3]!_p1</definedName>
    <definedName name="ASE">[14]!_xlbgnm.p1</definedName>
    <definedName name="ased">[14]!_xlbgnm.p1</definedName>
    <definedName name="asfasfas">[3]!_p1</definedName>
    <definedName name="asfasfasf">[3]!_p1</definedName>
    <definedName name="asn" hidden="1">#REF!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_2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_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_3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_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_4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_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_5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_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localSheetId="0" hidden="1">{#N/A,#N/A,FALSE,"ROTINA";#N/A,#N/A,FALSE,"ITENS";#N/A,#N/A,FALSE,"ACOMP"}</definedName>
    <definedName name="Ata" hidden="1">{#N/A,#N/A,FALSE,"ROTINA";#N/A,#N/A,FALSE,"ITENS";#N/A,#N/A,FALSE,"ACOMP"}</definedName>
    <definedName name="ATUALIZADO_EM">[38]Mapa!$H$8</definedName>
    <definedName name="Aus_624210">#REF!</definedName>
    <definedName name="AUT">[17]PARAMETRES!$C$12</definedName>
    <definedName name="AV">[17]MENU!$D$2</definedName>
    <definedName name="avab">[14]!_xlbgnm.p1</definedName>
    <definedName name="Axe">'[41]FLOWCHART-03'!#REF!</definedName>
    <definedName name="b">[7]!___p1</definedName>
    <definedName name="B_ACT98">#REF!</definedName>
    <definedName name="B_APE98">#REF!</definedName>
    <definedName name="B_ASE97">#REF!</definedName>
    <definedName name="B_GCEAP">#REF!</definedName>
    <definedName name="B_GCELV">#REF!</definedName>
    <definedName name="B_GCEPY">#REF!</definedName>
    <definedName name="B_OCFAP">#REF!</definedName>
    <definedName name="B_OCFLV">#REF!</definedName>
    <definedName name="B_OCFPY">#REF!</definedName>
    <definedName name="B_TAX97">#REF!</definedName>
    <definedName name="B_TAX98">#REF!</definedName>
    <definedName name="B_WCAP">#REF!</definedName>
    <definedName name="B_WCLV">#REF!</definedName>
    <definedName name="B_WCPY">#REF!</definedName>
    <definedName name="Banco">#REF!</definedName>
    <definedName name="_xlnm.Database">#REF!</definedName>
    <definedName name="banco1">[23]Terceiros!$O$1:$AA$77</definedName>
    <definedName name="BancoeLeas">#REF!</definedName>
    <definedName name="BAND">[3]!_p1</definedName>
    <definedName name="BASE">#REF!</definedName>
    <definedName name="BASE_95">#REF!</definedName>
    <definedName name="base_96">#REF!</definedName>
    <definedName name="BASE_STATUS">[42]Tudo!$B$1:$W$4427</definedName>
    <definedName name="BASEPROG">[43]BASE!$A$1:$Q$104</definedName>
    <definedName name="BAU">[28]BAU!$A$3:$AV$50</definedName>
    <definedName name="Baurú_Street">#REF!</definedName>
    <definedName name="bayer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bayer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bb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bb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bb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bb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bb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BB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BB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BBA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BBA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bbb">[7]!___p1</definedName>
    <definedName name="BBBB">[7]!_p1</definedName>
    <definedName name="bbbbb">[7]!___p1</definedName>
    <definedName name="BCWP">'[30]Pen M AS ABC 25+RJ1'!#REF!</definedName>
    <definedName name="BCWP2">'[30]Pen M AS ABC 25+RJ1'!#REF!</definedName>
    <definedName name="BD">#REF!</definedName>
    <definedName name="BDGHTHG" localSheetId="3" hidden="1">{"1DhPgAbs",#N/A,FALSE,"dHora";"2DhPgPerc",#N/A,FALSE,"dHora";"3DhPgAbsAcum",#N/A,FALSE,"dHora"}</definedName>
    <definedName name="BDGHTHG" hidden="1">{"1DhPgAbs",#N/A,FALSE,"dHora";"2DhPgPerc",#N/A,FALSE,"dHora";"3DhPgAbsAcum",#N/A,FALSE,"dHora"}</definedName>
    <definedName name="begergt">#REF!</definedName>
    <definedName name="beide">[33]TRAP1997!$A$4:$M$38,[33]TRAP1997!$A$44:$M$80</definedName>
    <definedName name="belo">[3]!_p1</definedName>
    <definedName name="berlingo1">#REF!</definedName>
    <definedName name="berlingo10">#REF!</definedName>
    <definedName name="berlingo11">#REF!</definedName>
    <definedName name="berlingo12">#REF!</definedName>
    <definedName name="berlingo2">#REF!</definedName>
    <definedName name="berlingo3">#REF!</definedName>
    <definedName name="berlingo4">#REF!</definedName>
    <definedName name="berlingo5">#REF!</definedName>
    <definedName name="berlingo6">#REF!</definedName>
    <definedName name="berlingo7">#REF!</definedName>
    <definedName name="berlingo8">#REF!</definedName>
    <definedName name="berlingo9">#REF!</definedName>
    <definedName name="Besou" localSheetId="3" hidden="1">{#N/A,#N/A,FALSE,"CRONO 0";#N/A,#N/A,FALSE,"CRONO (4)";#N/A,#N/A,FALSE,"CRONO (3)";#N/A,#N/A,FALSE,"CRONO (2)";#N/A,#N/A,FALSE,"CRONO (1)"}</definedName>
    <definedName name="Besou" hidden="1">{#N/A,#N/A,FALSE,"CRONO 0";#N/A,#N/A,FALSE,"CRONO (4)";#N/A,#N/A,FALSE,"CRONO (3)";#N/A,#N/A,FALSE,"CRONO (2)";#N/A,#N/A,FALSE,"CRONO (1)"}</definedName>
    <definedName name="bfdbfd">[3]!_p1</definedName>
    <definedName name="bfghbfg">[3]!_p1</definedName>
    <definedName name="BFGHDFRHF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BFGHDFRHF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bfhbfdhdf">[3]!_p1</definedName>
    <definedName name="bftht">[3]!_p1</definedName>
    <definedName name="BFX_A6874CA2_7E1A_11d2_8615_006097CC7F35">60118</definedName>
    <definedName name="BFX_BRANDFX">60122</definedName>
    <definedName name="BG">[8]!_p1</definedName>
    <definedName name="bgaw4eg">[14]!_xlbgnm.p1</definedName>
    <definedName name="bgfbhdfhb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bgfbhdfhb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bgfbhfg">[3]!_p1</definedName>
    <definedName name="bgfhbrth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bgfhbrth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bgh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bgh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bghbd">[3]!_p1</definedName>
    <definedName name="BH">[28]BH!$A$6:$AV$50</definedName>
    <definedName name="bh1a">[3]!_p1</definedName>
    <definedName name="bh1b">[3]!_p1</definedName>
    <definedName name="bh1c">[3]!_p1</definedName>
    <definedName name="bh2a">[3]!_p1</definedName>
    <definedName name="bh2b">[3]!_p1</definedName>
    <definedName name="bh2c">[3]!_p1</definedName>
    <definedName name="bh3a">[3]!_p1</definedName>
    <definedName name="bh3b">[3]!_p1</definedName>
    <definedName name="bh3c">[3]!_p1</definedName>
    <definedName name="bh4a">[3]!_p1</definedName>
    <definedName name="bh4b">[3]!_p1</definedName>
    <definedName name="bh4c">[3]!_p1</definedName>
    <definedName name="bh5a">[3]!_p1</definedName>
    <definedName name="bh5b">[3]!_p1</definedName>
    <definedName name="bh6a">[3]!_p1</definedName>
    <definedName name="bh6b">[3]!_p1</definedName>
    <definedName name="bh7a">[3]!_p1</definedName>
    <definedName name="bh7b">[3]!_p1</definedName>
    <definedName name="bh8a">[3]!_p1</definedName>
    <definedName name="bh8b">[3]!_p1</definedName>
    <definedName name="bh9a">[3]!_p1</definedName>
    <definedName name="bh9b">[3]!_p1</definedName>
    <definedName name="bhes">[3]!_p1</definedName>
    <definedName name="bhes1">[3]!_p1</definedName>
    <definedName name="bhgyfhrt">[3]!_p1</definedName>
    <definedName name="bi" hidden="1">#REF!</definedName>
    <definedName name="BIA" hidden="1">#REF!</definedName>
    <definedName name="Bis">#REF!</definedName>
    <definedName name="bla" localSheetId="3" hidden="1">{"'crono'!$U$12:$W$20"}</definedName>
    <definedName name="bla" localSheetId="0" hidden="1">{"'crono'!$U$12:$W$20"}</definedName>
    <definedName name="bla" hidden="1">{"'crono'!$U$12:$W$20"}</definedName>
    <definedName name="bla_1" localSheetId="3" hidden="1">{"'crono'!$U$12:$W$20"}</definedName>
    <definedName name="bla_1" hidden="1">{"'crono'!$U$12:$W$20"}</definedName>
    <definedName name="bla_2" localSheetId="3" hidden="1">{"'crono'!$U$12:$W$20"}</definedName>
    <definedName name="bla_2" hidden="1">{"'crono'!$U$12:$W$20"}</definedName>
    <definedName name="bla_3" localSheetId="3" hidden="1">{"'crono'!$U$12:$W$20"}</definedName>
    <definedName name="bla_3" hidden="1">{"'crono'!$U$12:$W$20"}</definedName>
    <definedName name="bla_4" localSheetId="3" hidden="1">{"'crono'!$U$12:$W$20"}</definedName>
    <definedName name="bla_4" hidden="1">{"'crono'!$U$12:$W$20"}</definedName>
    <definedName name="bla_5" localSheetId="3" hidden="1">{"'crono'!$U$12:$W$20"}</definedName>
    <definedName name="bla_5" hidden="1">{"'crono'!$U$12:$W$20"}</definedName>
    <definedName name="blablabla">#REF!</definedName>
    <definedName name="BLERGH">[8]!___p1</definedName>
    <definedName name="BLPH1" hidden="1">#REF!</definedName>
    <definedName name="BME">[8]!___p1</definedName>
    <definedName name="bnghyjnyt">[3]!_p1</definedName>
    <definedName name="bnh" hidden="1">#REF!</definedName>
    <definedName name="bnrhrthg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bnrhrthg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BO">[7]!_p1</definedName>
    <definedName name="boneco">#REF!</definedName>
    <definedName name="bORDA">#REF!</definedName>
    <definedName name="boxes">#REF!,#REF!</definedName>
    <definedName name="bra">[7]!_p1</definedName>
    <definedName name="braga">#REF!</definedName>
    <definedName name="brthbrt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brthbrt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brthtrh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brthtrh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brtsnhtyjh" localSheetId="3" hidden="1">{"'Janeiro'!$A$1:$I$153"}</definedName>
    <definedName name="brtsnhtyjh" hidden="1">{"'Janeiro'!$A$1:$I$153"}</definedName>
    <definedName name="Bsdg1">#REF!</definedName>
    <definedName name="Bsdg2">#REF!</definedName>
    <definedName name="BSH1999M">'[44]YEAR=NH'!#REF!</definedName>
    <definedName name="BSH2000M">'[45]BS$'!$A$1:$AD$133</definedName>
    <definedName name="BSH2000MCONDENSED">'[44]YEAR=NH'!#REF!</definedName>
    <definedName name="BSHSUMMARY">'[44]YEAR=NH'!#REF!</definedName>
    <definedName name="BSNH2000M">#REF!</definedName>
    <definedName name="BSNHSUMMARY">#REF!</definedName>
    <definedName name="bt">#REF!</definedName>
    <definedName name="bthgtgr">#REF!</definedName>
    <definedName name="Budget">#N/A</definedName>
    <definedName name="Budget_04Rev_Out">#REF!</definedName>
    <definedName name="budget2005" localSheetId="3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budget2005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Area___0___0___0___0">#REF!</definedName>
    <definedName name="BuiltIn_Print_Area___0___0___0___0___0">#REF!</definedName>
    <definedName name="BuiltIn_Print_Area___0___0___0___0___0___0">#REF!</definedName>
    <definedName name="BuiltIn_Print_Area___0___0___0___0___0___0___0">#REF!</definedName>
    <definedName name="BuiltIn_Print_Area___1">#REF!</definedName>
    <definedName name="bunda" localSheetId="3" hidden="1">{#N/A,#N/A,FALSE,"SP1-OUT";#N/A,#N/A,FALSE,"SP1-NOV";#N/A,#N/A,FALSE,"SANT-OUT";#N/A,#N/A,FALSE,"SANT-NOV";#N/A,#N/A,FALSE,"CAMP-OUT";#N/A,#N/A,FALSE,"CAMP-NOV";#N/A,#N/A,FALSE,"CRONO 1";#N/A,#N/A,FALSE,"CAPA"}</definedName>
    <definedName name="bunda" hidden="1">{#N/A,#N/A,FALSE,"SP1-OUT";#N/A,#N/A,FALSE,"SP1-NOV";#N/A,#N/A,FALSE,"SANT-OUT";#N/A,#N/A,FALSE,"SANT-NOV";#N/A,#N/A,FALSE,"CAMP-OUT";#N/A,#N/A,FALSE,"CAMP-NOV";#N/A,#N/A,FALSE,"CRONO 1";#N/A,#N/A,FALSE,"CAPA"}</definedName>
    <definedName name="bus">#REF!</definedName>
    <definedName name="busdoor">[6]!____p1</definedName>
    <definedName name="BUUBUBUBUBU">#REF!</definedName>
    <definedName name="BV" localSheetId="3" hidden="1">{"'crono'!$U$12:$W$20"}</definedName>
    <definedName name="BV" localSheetId="0" hidden="1">{"'crono'!$U$12:$W$20"}</definedName>
    <definedName name="BV" hidden="1">{"'crono'!$U$12:$W$20"}</definedName>
    <definedName name="BV_1" localSheetId="3" hidden="1">{"'crono'!$U$12:$W$20"}</definedName>
    <definedName name="BV_1" hidden="1">{"'crono'!$U$12:$W$20"}</definedName>
    <definedName name="BV_2" localSheetId="3" hidden="1">{"'crono'!$U$12:$W$20"}</definedName>
    <definedName name="BV_2" hidden="1">{"'crono'!$U$12:$W$20"}</definedName>
    <definedName name="BV_3" localSheetId="3" hidden="1">{"'crono'!$U$12:$W$20"}</definedName>
    <definedName name="BV_3" hidden="1">{"'crono'!$U$12:$W$20"}</definedName>
    <definedName name="BV_4" localSheetId="3" hidden="1">{"'crono'!$U$12:$W$20"}</definedName>
    <definedName name="BV_4" hidden="1">{"'crono'!$U$12:$W$20"}</definedName>
    <definedName name="BV_5" localSheetId="3" hidden="1">{"'crono'!$U$12:$W$20"}</definedName>
    <definedName name="BV_5" hidden="1">{"'crono'!$U$12:$W$20"}</definedName>
    <definedName name="bvfdgre" localSheetId="3" hidden="1">{"'Janeiro'!$A$1:$I$153"}</definedName>
    <definedName name="bvfdgre" hidden="1">{"'Janeiro'!$A$1:$I$153"}</definedName>
    <definedName name="bvgrdgr" localSheetId="3" hidden="1">{"1DhPgAbs",#N/A,FALSE,"dHora";"2DhPgPerc",#N/A,FALSE,"dHora";"3DhPgAbsAcum",#N/A,FALSE,"dHora"}</definedName>
    <definedName name="bvgrdgr" hidden="1">{"1DhPgAbs",#N/A,FALSE,"dHora";"2DhPgPerc",#N/A,FALSE,"dHora";"3DhPgAbsAcum",#N/A,FALSE,"dHora"}</definedName>
    <definedName name="bvgsdgew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bvgsdgew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BVs" localSheetId="3" hidden="1">{"'crono'!$U$12:$W$20"}</definedName>
    <definedName name="BVs" hidden="1">{"'crono'!$U$12:$W$20"}</definedName>
    <definedName name="ç">[7]!___p1</definedName>
    <definedName name="C_">'[46]recap 2003'!#REF!</definedName>
    <definedName name="c_151">#REF!</definedName>
    <definedName name="c_1510">#REF!</definedName>
    <definedName name="c_1511">#REF!</definedName>
    <definedName name="c_1512">#REF!</definedName>
    <definedName name="c_152">#REF!</definedName>
    <definedName name="c_153">#REF!</definedName>
    <definedName name="c_154">#REF!</definedName>
    <definedName name="c_155">#REF!</definedName>
    <definedName name="c_156">#REF!</definedName>
    <definedName name="c_157">#REF!</definedName>
    <definedName name="c_158">#REF!</definedName>
    <definedName name="c_159">#REF!</definedName>
    <definedName name="CA">[7]!_p1</definedName>
    <definedName name="cable">#REF!</definedName>
    <definedName name="CABO">[7]!_p1</definedName>
    <definedName name="cabo1">#REF!</definedName>
    <definedName name="CABO123">[8]!_p1</definedName>
    <definedName name="caboago">#REF!</definedName>
    <definedName name="cacacaca">[8]!_p1</definedName>
    <definedName name="CAD_ID">#REF!</definedName>
    <definedName name="CAG">[7]!_p1</definedName>
    <definedName name="CAIXA" localSheetId="3" hidden="1">{"'Comercial'!$A$1:$K$258","'Comercial'!$A$1:$K$257"}</definedName>
    <definedName name="CAIXA" hidden="1">{"'Comercial'!$A$1:$K$258","'Comercial'!$A$1:$K$257"}</definedName>
    <definedName name="cal">[24]!_p1</definedName>
    <definedName name="calça" localSheetId="3" hidden="1">{"'Janeiro'!$A$1:$I$153"}</definedName>
    <definedName name="calça" hidden="1">{"'Janeiro'!$A$1:$I$153"}</definedName>
    <definedName name="calça_1" localSheetId="3" hidden="1">{"'Janeiro'!$A$1:$I$153"}</definedName>
    <definedName name="calça_1" hidden="1">{"'Janeiro'!$A$1:$I$153"}</definedName>
    <definedName name="CAM">[28]CAM!$A$6:$AV$50</definedName>
    <definedName name="camila">[24]!_p1</definedName>
    <definedName name="Caminhão">#REF!</definedName>
    <definedName name="CAMISA" localSheetId="3" hidden="1">{"'Janeiro'!$A$1:$I$153"}</definedName>
    <definedName name="CAMISA" hidden="1">{"'Janeiro'!$A$1:$I$153"}</definedName>
    <definedName name="CAMPINAS">[4]!________________________p1</definedName>
    <definedName name="Canal">OFFSET(#REF!,0,0,COUNTA(#REF!)-1,1)</definedName>
    <definedName name="cancelar">[7]!_p1</definedName>
    <definedName name="Candies">#REF!</definedName>
    <definedName name="cap">#REF!</definedName>
    <definedName name="capa">[47]outdr!$A$9:$F$32</definedName>
    <definedName name="capa_nova" hidden="1">#REF!</definedName>
    <definedName name="Capaa1">[6]!____p1</definedName>
    <definedName name="capacorporate">#REF!</definedName>
    <definedName name="capafraglobal">#REF!</definedName>
    <definedName name="Capanova" localSheetId="1" hidden="1">#REF!</definedName>
    <definedName name="Capanova" localSheetId="0" hidden="1">#REF!</definedName>
    <definedName name="Capanova" hidden="1">#REF!</definedName>
    <definedName name="Capanovaa" hidden="1">#REF!</definedName>
    <definedName name="capas">#N/A</definedName>
    <definedName name="Capinha">[7]!___p1</definedName>
    <definedName name="CARA">[7]!_p1</definedName>
    <definedName name="caras">#REF!</definedName>
    <definedName name="carla">[14]!_xlbgnm.p1</definedName>
    <definedName name="carlos">#REF!</definedName>
    <definedName name="carm">[7]!_p1</definedName>
    <definedName name="carmen">[8]!_p1</definedName>
    <definedName name="cas" localSheetId="3" hidden="1">{"'Comercial'!$A$1:$K$258","'Comercial'!$A$1:$K$257"}</definedName>
    <definedName name="cas" hidden="1">{"'Comercial'!$A$1:$K$258","'Comercial'!$A$1:$K$257"}</definedName>
    <definedName name="CASA">[7]!_p1</definedName>
    <definedName name="casa1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casa1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cata">[7]!_p1</definedName>
    <definedName name="catarina">[3]!_p1</definedName>
    <definedName name="Categoria">#REF!</definedName>
    <definedName name="cbfdbg">[3]!_p1</definedName>
    <definedName name="cbfh">[3]!_p1</definedName>
    <definedName name="cbftgtf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cbftgtf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cbvfdgd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cbvfdgd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cc">[7]!____p1</definedName>
    <definedName name="ccc">[7]!___p1</definedName>
    <definedName name="ççç">[7]!___p1</definedName>
    <definedName name="cccc">[7]!___p1</definedName>
    <definedName name="ccccc">[24]!_p1</definedName>
    <definedName name="cccd">[7]!___p1</definedName>
    <definedName name="CCL">#REF!</definedName>
    <definedName name="CD">#REF!</definedName>
    <definedName name="CDB">#REF!</definedName>
    <definedName name="cde">[8]!___p1</definedName>
    <definedName name="CDP">#REF!</definedName>
    <definedName name="CEE">[28]CEE!$A$6:$AV$50</definedName>
    <definedName name="ceg">#REF!</definedName>
    <definedName name="Cell_Errors">#N/A</definedName>
    <definedName name="celltips_area">#REF!</definedName>
    <definedName name="Cenarioooooo" hidden="1">#N/A</definedName>
    <definedName name="cent" localSheetId="3" hidden="1">{"'Comercial'!$A$1:$K$258","'Comercial'!$A$1:$K$257"}</definedName>
    <definedName name="cent" hidden="1">{"'Comercial'!$A$1:$K$258","'Comercial'!$A$1:$K$257"}</definedName>
    <definedName name="centxdol">#REF!</definedName>
    <definedName name="CFBDFGRE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CFBDFGRE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CFBFGHRT" localSheetId="3" hidden="1">{"1DhPgAbs",#N/A,FALSE,"dHora";"2DhPgPerc",#N/A,FALSE,"dHora";"3DhPgAbsAcum",#N/A,FALSE,"dHora"}</definedName>
    <definedName name="CFBFGHRT" hidden="1">{"1DhPgAbs",#N/A,FALSE,"dHora";"2DhPgPerc",#N/A,FALSE,"dHora";"3DhPgAbsAcum",#N/A,FALSE,"dHora"}</definedName>
    <definedName name="cfd">#REF!</definedName>
    <definedName name="CFH1999M">'[44]YEAR=NH'!#REF!</definedName>
    <definedName name="CFH2000M">'[44]YEAR=NH'!#REF!</definedName>
    <definedName name="CFHSUMMARY">'[44]YEAR=NH'!#REF!</definedName>
    <definedName name="chjtyytj" localSheetId="3" hidden="1">{"'Janeiro'!$A$1:$I$153"}</definedName>
    <definedName name="chjtyytj" hidden="1">{"'Janeiro'!$A$1:$I$153"}</definedName>
    <definedName name="ci">#REF!</definedName>
    <definedName name="Cic">#REF!</definedName>
    <definedName name="CID">#REF!</definedName>
    <definedName name="Cin">#REF!</definedName>
    <definedName name="CINE">[47]outdr!$A$1:$F$8</definedName>
    <definedName name="cine12">[8]!_p1</definedName>
    <definedName name="cinefocu">#REF!</definedName>
    <definedName name="cinefocus">#REF!</definedName>
    <definedName name="CINEMA">[48]OUTDOOR!$A$9:$F$34</definedName>
    <definedName name="cinema3" localSheetId="3" hidden="1">{"'Janeiro'!$A$1:$I$153"}</definedName>
    <definedName name="cinema3" hidden="1">{"'Janeiro'!$A$1:$I$153"}</definedName>
    <definedName name="cini">[8]!_p1</definedName>
    <definedName name="cinta">#REF!</definedName>
    <definedName name="çjk">[8]!_p1</definedName>
    <definedName name="claudia">#REF!</definedName>
    <definedName name="Clientes">#REF!</definedName>
    <definedName name="ÇLK">[7]!_p1</definedName>
    <definedName name="CMV">[34]Franqueado!#REF!</definedName>
    <definedName name="cn">[7]!____p1</definedName>
    <definedName name="CNH">[23]Terceiros!$A$1:$M$71</definedName>
    <definedName name="ço">[7]!___p1</definedName>
    <definedName name="cobertura">[24]!_p1</definedName>
    <definedName name="COD">[49]CAD!$A$1:$A$65536</definedName>
    <definedName name="CodSeq">[50]Domestic!#REF!</definedName>
    <definedName name="CODTERRITORIO">#REF!</definedName>
    <definedName name="coelho">[7]!___p1</definedName>
    <definedName name="COL_TOTAL">#REF!</definedName>
    <definedName name="Color">#REF!</definedName>
    <definedName name="com">[3]!_p1</definedName>
    <definedName name="COM_OBJECTIVES">#REF!</definedName>
    <definedName name="com10a">#REF!</definedName>
    <definedName name="com11a">#REF!</definedName>
    <definedName name="com12a">#REF!</definedName>
    <definedName name="com1a">#REF!</definedName>
    <definedName name="com2a">#REF!</definedName>
    <definedName name="com3a">#REF!</definedName>
    <definedName name="com4a">#REF!</definedName>
    <definedName name="com5a">#REF!</definedName>
    <definedName name="com6a">#REF!</definedName>
    <definedName name="com7a">#REF!</definedName>
    <definedName name="com8a">#REF!</definedName>
    <definedName name="com9a">#REF!</definedName>
    <definedName name="comissao_agencia">'[30]Pen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MPLEMENTOS">[3]!_p1</definedName>
    <definedName name="conitgo">#REF!</definedName>
    <definedName name="CONSIDERAÇÕES">[7]!_p1</definedName>
    <definedName name="CONSOL">[23]Terceiros!$AC$1:$AO$71</definedName>
    <definedName name="consolidado1">[23]Terceiros!$AC$1:$AO$77</definedName>
    <definedName name="CONSOLIDADOR">'[51]Como Estamos'!$E$3</definedName>
    <definedName name="CONSOLIDADOR_DIR">'[51]Como Estamos'!$G$3</definedName>
    <definedName name="contato">[7]!_p1</definedName>
    <definedName name="contigo">#REF!</definedName>
    <definedName name="control" localSheetId="3" hidden="1">{"'RESUMO'!$J$3"}</definedName>
    <definedName name="control" hidden="1">{"'RESUMO'!$J$3"}</definedName>
    <definedName name="control_1" localSheetId="3" hidden="1">{"'RESUMO'!$J$3"}</definedName>
    <definedName name="control_1" hidden="1">{"'RESUMO'!$J$3"}</definedName>
    <definedName name="conv_vol">#REF!</definedName>
    <definedName name="coop">#REF!</definedName>
    <definedName name="çooppoç">[7]!___p1</definedName>
    <definedName name="copa">[6]!____p1</definedName>
    <definedName name="copi">[7]!_p1</definedName>
    <definedName name="COPIA">#REF!</definedName>
    <definedName name="correção">[14]!_xlbgnm.p1</definedName>
    <definedName name="Cost">#REF!</definedName>
    <definedName name="COST_CONTACT">#REF!</definedName>
    <definedName name="COUNTER">'[52]PRC-TV (0)'!#REF!</definedName>
    <definedName name="CP_Paineis">#REF!</definedName>
    <definedName name="cpa" hidden="1">#REF!</definedName>
    <definedName name="cpp">[8]!_p1</definedName>
    <definedName name="cr">[14]!_xlbgnm.p1</definedName>
    <definedName name="cri">[8]!_p1</definedName>
    <definedName name="criativa">#REF!</definedName>
    <definedName name="cris">[3]!_p1</definedName>
    <definedName name="cris1">[3]!_p1</definedName>
    <definedName name="Critères_1">#REF!</definedName>
    <definedName name="Critères_2">#REF!</definedName>
    <definedName name="Critères_3">#REF!</definedName>
    <definedName name="_xlnm.Criteria">#REF!</definedName>
    <definedName name="CRN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N" hidden="1">{#N/A,#N/A,FALSE,"SP1-OUT";#N/A,#N/A,FALSE,"SP1-NOV";#N/A,#N/A,FALSE,"SANT-OUT";#N/A,#N/A,FALSE,"SANT-NOV";#N/A,#N/A,FALSE,"CAMP-OUT";#N/A,#N/A,FALSE,"CAMP-NOV";#N/A,#N/A,FALSE,"CRONO 1";#N/A,#N/A,FALSE,"CAPA"}</definedName>
    <definedName name="Crono">[7]!_p1</definedName>
    <definedName name="Crono_Baurú">#REF!</definedName>
    <definedName name="crono_ok">[7]!_p1</definedName>
    <definedName name="crono2">[8]!_p1</definedName>
    <definedName name="Crono4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4" hidden="1">{#N/A,#N/A,FALSE,"SP1-OUT";#N/A,#N/A,FALSE,"SP1-NOV";#N/A,#N/A,FALSE,"SANT-OUT";#N/A,#N/A,FALSE,"SANT-NOV";#N/A,#N/A,FALSE,"CAMP-OUT";#N/A,#N/A,FALSE,"CAMP-NOV";#N/A,#N/A,FALSE,"CRONO 1";#N/A,#N/A,FALSE,"CAPA"}</definedName>
    <definedName name="cronoapresentaçao">#REF!</definedName>
    <definedName name="cronoapresentaçao2">#REF!</definedName>
    <definedName name="CronoAtivação">#REF!</definedName>
    <definedName name="cronob">[8]!_p1</definedName>
    <definedName name="CronoCorporate">#REF!</definedName>
    <definedName name="cronograma">[7]!_p1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0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I_1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_1" hidden="1">{#N/A,#N/A,FALSE,"SP1-OUT";#N/A,#N/A,FALSE,"SP1-NOV";#N/A,#N/A,FALSE,"SANT-OUT";#N/A,#N/A,FALSE,"SANT-NOV";#N/A,#N/A,FALSE,"CAMP-OUT";#N/A,#N/A,FALSE,"CAMP-NOV";#N/A,#N/A,FALSE,"CRONO 1";#N/A,#N/A,FALSE,"CAPA"}</definedName>
    <definedName name="CRONOI_2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_2" hidden="1">{#N/A,#N/A,FALSE,"SP1-OUT";#N/A,#N/A,FALSE,"SP1-NOV";#N/A,#N/A,FALSE,"SANT-OUT";#N/A,#N/A,FALSE,"SANT-NOV";#N/A,#N/A,FALSE,"CAMP-OUT";#N/A,#N/A,FALSE,"CAMP-NOV";#N/A,#N/A,FALSE,"CRONO 1";#N/A,#N/A,FALSE,"CAPA"}</definedName>
    <definedName name="CRONOI_3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_3" hidden="1">{#N/A,#N/A,FALSE,"SP1-OUT";#N/A,#N/A,FALSE,"SP1-NOV";#N/A,#N/A,FALSE,"SANT-OUT";#N/A,#N/A,FALSE,"SANT-NOV";#N/A,#N/A,FALSE,"CAMP-OUT";#N/A,#N/A,FALSE,"CAMP-NOV";#N/A,#N/A,FALSE,"CRONO 1";#N/A,#N/A,FALSE,"CAPA"}</definedName>
    <definedName name="CRONOI_4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_4" hidden="1">{#N/A,#N/A,FALSE,"SP1-OUT";#N/A,#N/A,FALSE,"SP1-NOV";#N/A,#N/A,FALSE,"SANT-OUT";#N/A,#N/A,FALSE,"SANT-NOV";#N/A,#N/A,FALSE,"CAMP-OUT";#N/A,#N/A,FALSE,"CAMP-NOV";#N/A,#N/A,FALSE,"CRONO 1";#N/A,#N/A,FALSE,"CAPA"}</definedName>
    <definedName name="CRONOI_5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_5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>[7]!___p1</definedName>
    <definedName name="cronorevista2">#REF!</definedName>
    <definedName name="cronorevistas">#REF!</definedName>
    <definedName name="cronotrade">#REF!</definedName>
    <definedName name="CronoV1" localSheetId="3" hidden="1">{"'Janeiro'!$A$1:$I$153"}</definedName>
    <definedName name="CronoV1" hidden="1">{"'Janeiro'!$A$1:$I$153"}</definedName>
    <definedName name="cronoverrba">[7]!____p1</definedName>
    <definedName name="cronovo2">[8]!_p1</definedName>
    <definedName name="croresumo">[7]!___p1</definedName>
    <definedName name="CS">#REF!</definedName>
    <definedName name="csaca">#REF!</definedName>
    <definedName name="CTC">#REF!</definedName>
    <definedName name="cto">[7]!___p1</definedName>
    <definedName name="cu">#REF!</definedName>
    <definedName name="Cultural" hidden="1">[27]RECVOL!#REF!</definedName>
    <definedName name="CUR">[28]CUR!$A$6:$AV$50</definedName>
    <definedName name="CURITIBA">[8]!___p1</definedName>
    <definedName name="custos3">[8]!_p1</definedName>
    <definedName name="cvbdgsdfg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cvbdgsdfg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cvbdsgr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cvbdsgr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cvbfghbfgh">[3]!_p1</definedName>
    <definedName name="cvdsfsdf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cvdsfsdf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cvergwfg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cvergwfg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CVN">[17]PARAMETRES!$C$16:$C$18</definedName>
    <definedName name="cvnbfhfh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cvnbfhfh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cvnghn">[3]!_p1</definedName>
    <definedName name="CYC">'[30]Pen M AS ABC 25+RJ1'!#REF!</definedName>
    <definedName name="czz" hidden="1">#REF!</definedName>
    <definedName name="d">[7]!_p1</definedName>
    <definedName name="D.Negro">#REF!</definedName>
    <definedName name="DADD">#REF!</definedName>
    <definedName name="DADOS">#REF!</definedName>
    <definedName name="DADOS_DG">#REF!</definedName>
    <definedName name="DAN">[8]!___p1</definedName>
    <definedName name="dani">[8]!___p1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_2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_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_3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_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_4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_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_5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_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rls">[8]!___p1</definedName>
    <definedName name="das">[7]!__p1</definedName>
    <definedName name="dasgfasdg" hidden="1">#REF!</definedName>
    <definedName name="data">[3]!_p1</definedName>
    <definedName name="Data_de_Processamento">[53]PRINCIPAL!$C$7</definedName>
    <definedName name="DatenBereich1">#REF!</definedName>
    <definedName name="DAYINDX">#REF!</definedName>
    <definedName name="DC">#REF!</definedName>
    <definedName name="dd">[7]!___p1</definedName>
    <definedName name="DdaHoraPgPerc">[54]dHora!$D$307:$W$354</definedName>
    <definedName name="ddd">[7]!___p1</definedName>
    <definedName name="dddd">[7]!___p1</definedName>
    <definedName name="DDDDD" hidden="1">#REF!</definedName>
    <definedName name="DDDDDD">#REF!</definedName>
    <definedName name="ddddddddddddddddddddddd">[8]!_p1</definedName>
    <definedName name="de">[24]!_p1</definedName>
    <definedName name="dech" localSheetId="3" hidden="1">{"DLP_FOL_13",#N/A,FALSE,"RE1003"}</definedName>
    <definedName name="dech" hidden="1">{"DLP_FOL_13",#N/A,FALSE,"RE1003"}</definedName>
    <definedName name="defesa">[7]!___p1</definedName>
    <definedName name="Definition">#REF!</definedName>
    <definedName name="deia">[14]!_xlbgnm.p1</definedName>
    <definedName name="DEMAIS">[7]!___p1</definedName>
    <definedName name="DERMACYD" localSheetId="3" hidden="1">{#N/A,#N/A,FALSE,"Fone das Praças"}</definedName>
    <definedName name="DERMACYD" hidden="1">{#N/A,#N/A,FALSE,"Fone das Praças"}</definedName>
    <definedName name="DERSF">[14]!_xlbgnm.p1</definedName>
    <definedName name="Desc_Programa_AB">OFFSET(#REF!,0,0,COUNTA(#REF!)-1,1)</definedName>
    <definedName name="Desc_Programa_BH">OFFSET(#REF!,0,0,COUNTA(#REF!)-1,1)</definedName>
    <definedName name="Desc_Programa_BL">OFFSET(#REF!,0,0,COUNTA(#REF!)-1,1)</definedName>
    <definedName name="Desc_Programa_KB">OFFSET(#REF!,0,0,COUNTA(#REF!)-1,1)</definedName>
    <definedName name="Desc_Programa_LT">OFFSET(#REF!,0,0,COUNTA(#REF!)-1,1)</definedName>
    <definedName name="Desc_Programa_PB">OFFSET(#REF!,0,0,COUNTA(#REF!)-1,1)</definedName>
    <definedName name="Descrição">'[55]XQ15 - Programa DSC'!#REF!</definedName>
    <definedName name="dew" localSheetId="3" hidden="1">{"'Janeiro'!$A$1:$I$153"}</definedName>
    <definedName name="dew" hidden="1">{"'Janeiro'!$A$1:$I$153"}</definedName>
    <definedName name="dez">[7]!___p1</definedName>
    <definedName name="Dezembro" localSheetId="3" hidden="1">{"'Janeiro'!$A$1:$I$153"}</definedName>
    <definedName name="Dezembro" hidden="1">{"'Janeiro'!$A$1:$I$153"}</definedName>
    <definedName name="DF">[28]DF!$A$6:$BA$50</definedName>
    <definedName name="dfafas" hidden="1">#REF!</definedName>
    <definedName name="DFDFDFDFD">[7]!_p1</definedName>
    <definedName name="dfdfere5efgfgf">#REF!</definedName>
    <definedName name="dfesd">[3]!_p1</definedName>
    <definedName name="dfgretg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fgretg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fgserf" localSheetId="3" hidden="1">{"1DhPgAbs",#N/A,FALSE,"dHora";"2DhPgPerc",#N/A,FALSE,"dHora";"3DhPgAbsAcum",#N/A,FALSE,"dHora"}</definedName>
    <definedName name="dfgserf" hidden="1">{"1DhPgAbs",#N/A,FALSE,"dHora";"2DhPgPerc",#N/A,FALSE,"dHora";"3DhPgAbsAcum",#N/A,FALSE,"dHora"}</definedName>
    <definedName name="dfgsrg" localSheetId="3" hidden="1">{"'Janeiro'!$A$1:$I$153"}</definedName>
    <definedName name="dfgsrg" hidden="1">{"'Janeiro'!$A$1:$I$153"}</definedName>
    <definedName name="dfgt" localSheetId="3" hidden="1">{"AUTONOMO_F_6",#N/A,FALSE,"RE1003"}</definedName>
    <definedName name="dfgt" hidden="1">{"AUTONOMO_F_6",#N/A,FALSE,"RE1003"}</definedName>
    <definedName name="dfgtrhytr">#REF!</definedName>
    <definedName name="dfgwert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dfgwert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DFHSRG" localSheetId="3" hidden="1">{"1DhPgAbs",#N/A,FALSE,"dHora";"2DhPgPerc",#N/A,FALSE,"dHora";"3DhPgAbsAcum",#N/A,FALSE,"dHora"}</definedName>
    <definedName name="DFHSRG" hidden="1">{"1DhPgAbs",#N/A,FALSE,"dHora";"2DhPgPerc",#N/A,FALSE,"dHora";"3DhPgAbsAcum",#N/A,FALSE,"dHora"}</definedName>
    <definedName name="DFHTYT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FHTYT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>[7]!___p1</definedName>
    <definedName name="dfrsd">[3]!_p1</definedName>
    <definedName name="dfsaklfkasçlfksa">[8]!_p1</definedName>
    <definedName name="dfsda">[8]!_p1</definedName>
    <definedName name="dfsdf">[3]!_p1</definedName>
    <definedName name="dfsdfasdfasdfasdf">[3]!_p1</definedName>
    <definedName name="dfsdfs">[3]!_p1</definedName>
    <definedName name="dfsf">[3]!_p1</definedName>
    <definedName name="dfvesftre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dfvesftre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dfxgverst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fxgverst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gfe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gfe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GFE2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GFE2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gfsdr">[3]!_p1</definedName>
    <definedName name="DGRETR" localSheetId="3" hidden="1">{"'Janeiro'!$A$1:$I$153"}</definedName>
    <definedName name="DGRETR" hidden="1">{"'Janeiro'!$A$1:$I$153"}</definedName>
    <definedName name="DGSRTE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GSRTE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hAcesAbs">[54]dHora!$D$358:$Z$414</definedName>
    <definedName name="DhAcesAbsAcum">[54]dHora!$D$422:$Y$478</definedName>
    <definedName name="DhAcesPer">[54]dHora!$AD$358:$BC$414</definedName>
    <definedName name="DhAcesPerAcum">[54]dHora!$AD$422:$BC$478</definedName>
    <definedName name="DhAcesPerc">[54]dHora!$D$422:$Y$478</definedName>
    <definedName name="dhdh">[14]!_xlbgnm.p1</definedName>
    <definedName name="DhPgAbs">[54]dHora!$D$40:$Y$85</definedName>
    <definedName name="DhPgAbsAcum">[54]dHora!$D$255:$W$299</definedName>
    <definedName name="DhPgPerAcum">[54]dHora!$D$200:$Y$244</definedName>
    <definedName name="DhPgPerc">[54]dHora!$D$92:$Y$137</definedName>
    <definedName name="Diamante">[8]!___p1</definedName>
    <definedName name="DIANA" hidden="1">#REF!</definedName>
    <definedName name="DIARISTA">[3]!_p1</definedName>
    <definedName name="Dias_Úteis_no_Mês">[53]PRINCIPAL!$C$8</definedName>
    <definedName name="Dias_Úteis_Realizados">[53]PRINCIPAL!$C$9</definedName>
    <definedName name="DICNOMEBL_Mun">#REF!</definedName>
    <definedName name="DICNOMEBL_UF">#REF!</definedName>
    <definedName name="DimZelle1">[56]TAB.Daten!$C$13</definedName>
    <definedName name="DimZelle5">[56]TAB.Daten!$C$14</definedName>
    <definedName name="dinossauro">#REF!</definedName>
    <definedName name="DISC">'[30]Pen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_2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_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_3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_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_4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_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_5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_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buidores">#REF!</definedName>
    <definedName name="Distritos">#REF!</definedName>
    <definedName name="DivUnitZelle">[56]TAB.Daten!$C$15</definedName>
    <definedName name="dkekekekeke" localSheetId="3" hidden="1">{#N/A,#N/A,FALSE,"SP1-OUT";#N/A,#N/A,FALSE,"SP1-NOV";#N/A,#N/A,FALSE,"SANT-OUT";#N/A,#N/A,FALSE,"SANT-NOV";#N/A,#N/A,FALSE,"CAMP-OUT";#N/A,#N/A,FALSE,"CAMP-NOV";#N/A,#N/A,FALSE,"CRONO 1";#N/A,#N/A,FALSE,"CAPA"}</definedName>
    <definedName name="dkekekekeke" hidden="1">{#N/A,#N/A,FALSE,"SP1-OUT";#N/A,#N/A,FALSE,"SP1-NOV";#N/A,#N/A,FALSE,"SANT-OUT";#N/A,#N/A,FALSE,"SANT-NOV";#N/A,#N/A,FALSE,"CAMP-OUT";#N/A,#N/A,FALSE,"CAMP-NOV";#N/A,#N/A,FALSE,"CRONO 1";#N/A,#N/A,FALSE,"CAPA"}</definedName>
    <definedName name="dlp" localSheetId="3" hidden="1">{"DLP_FOL_10",#N/A,FALSE,"RE1003"}</definedName>
    <definedName name="dlp" hidden="1">{"DLP_FOL_10",#N/A,FALSE,"RE1003"}</definedName>
    <definedName name="dm">[8]!___p1</definedName>
    <definedName name="DN">[8]!___p1</definedName>
    <definedName name="DocumentDate">#REF!</definedName>
    <definedName name="DocumentYear">#REF!</definedName>
    <definedName name="DOIS">#REF!</definedName>
    <definedName name="Dolar">#REF!</definedName>
    <definedName name="Dolar100">#REF!</definedName>
    <definedName name="DolarFabric">#REF!</definedName>
    <definedName name="DolarRecof">#REF!</definedName>
    <definedName name="dplfec" localSheetId="3" hidden="1">{"DLP_FOL_12",#N/A,FALSE,"RE1003"}</definedName>
    <definedName name="dplfec" hidden="1">{"DLP_FOL_12",#N/A,FALSE,"RE1003"}</definedName>
    <definedName name="drty">[31]!_xlbgnm.p1</definedName>
    <definedName name="drtyryzwr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rtyryzwr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dryghesyte">[3]!_p1</definedName>
    <definedName name="DS">[3]!_p1</definedName>
    <definedName name="dsa">[3]!_xlbgnm.p1</definedName>
    <definedName name="dsd">#REF!</definedName>
    <definedName name="dsds" localSheetId="1" hidden="1">#REF!</definedName>
    <definedName name="dsds" localSheetId="0" hidden="1">#REF!</definedName>
    <definedName name="dsds" hidden="1">#REF!</definedName>
    <definedName name="dsfadfsd">[3]!_p1</definedName>
    <definedName name="dsfsdfdsf" localSheetId="3" hidden="1">{#N/A,#N/A,FALSE,"Valuation Summary";#N/A,#N/A,FALSE,"BT IS";#N/A,#N/A,FALSE,"BT CF";#N/A,#N/A,FALSE,"BT BS";#N/A,#N/A,FALSE,"BT FCF";#N/A,#N/A,FALSE,"BT Model";#N/A,#N/A,FALSE,"BT Finance"}</definedName>
    <definedName name="dsfsdfdsf" hidden="1">{#N/A,#N/A,FALSE,"Valuation Summary";#N/A,#N/A,FALSE,"BT IS";#N/A,#N/A,FALSE,"BT CF";#N/A,#N/A,FALSE,"BT BS";#N/A,#N/A,FALSE,"BT FCF";#N/A,#N/A,FALSE,"BT Model";#N/A,#N/A,FALSE,"BT Finance"}</definedName>
    <definedName name="dszfsedf">[3]!_p1</definedName>
    <definedName name="DTabNameHpt">[56]TAB.Daten!$C$19</definedName>
    <definedName name="DTabNameOE">[56]TAB.Daten!$C$16</definedName>
    <definedName name="DU">#REF!</definedName>
    <definedName name="dxfgregt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dxfgregt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e">[7]!___p1</definedName>
    <definedName name="e4r4r">[14]!_xlbgnm.p1</definedName>
    <definedName name="e5uy5yu">[3]!_p1</definedName>
    <definedName name="eafeg">[14]!_xlbgnm.p1</definedName>
    <definedName name="EC">'[46]recap 2003'!#REF!</definedName>
    <definedName name="eddfgg">[14]!_xlbgnm.p1</definedName>
    <definedName name="eds">#REF!</definedName>
    <definedName name="edson">#REF!</definedName>
    <definedName name="educarede">[7]!_p1</definedName>
    <definedName name="educaredee">[7]!_p1</definedName>
    <definedName name="EDW">#REF!</definedName>
    <definedName name="ee">#N/A</definedName>
    <definedName name="eee" localSheetId="3" hidden="1">{"'Comercial'!$A$1:$K$258","'Comercial'!$A$1:$K$257"}</definedName>
    <definedName name="eee" hidden="1">{"'Comercial'!$A$1:$K$258","'Comercial'!$A$1:$K$257"}</definedName>
    <definedName name="eeeee">[7]!___p1</definedName>
    <definedName name="EF">'[30]Pen M AS ABC 25+RJ1'!#REF!</definedName>
    <definedName name="EFA">'[30]Pen M AS ABC 25+RJ1'!#REF!</definedName>
    <definedName name="efer">[14]!_xlbgnm.p1</definedName>
    <definedName name="efwef">[7]!____p1</definedName>
    <definedName name="Eihaj" hidden="1">#REF!</definedName>
    <definedName name="ekekekek" localSheetId="3" hidden="1">{#N/A,#N/A,FALSE,"SP1-OUT";#N/A,#N/A,FALSE,"SP1-NOV";#N/A,#N/A,FALSE,"SANT-OUT";#N/A,#N/A,FALSE,"SANT-NOV";#N/A,#N/A,FALSE,"CAMP-OUT";#N/A,#N/A,FALSE,"CAMP-NOV";#N/A,#N/A,FALSE,"CRONO 1";#N/A,#N/A,FALSE,"CAPA"}</definedName>
    <definedName name="ekekekek" hidden="1">{#N/A,#N/A,FALSE,"SP1-OUT";#N/A,#N/A,FALSE,"SP1-NOV";#N/A,#N/A,FALSE,"SANT-OUT";#N/A,#N/A,FALSE,"SANT-NOV";#N/A,#N/A,FALSE,"CAMP-OUT";#N/A,#N/A,FALSE,"CAMP-NOV";#N/A,#N/A,FALSE,"CRONO 1";#N/A,#N/A,FALSE,"CAPA"}</definedName>
    <definedName name="Eldorado" localSheetId="3" hidden="1">{"'Janeiro'!$A$1:$I$153"}</definedName>
    <definedName name="Eldorado" localSheetId="0" hidden="1">{"'Janeiro'!$A$1:$I$153"}</definedName>
    <definedName name="Eldorado" hidden="1">{"'Janeiro'!$A$1:$I$153"}</definedName>
    <definedName name="elen">#REF!</definedName>
    <definedName name="eliane">#REF!</definedName>
    <definedName name="em">[7]!_p1</definedName>
    <definedName name="emeieieiei" localSheetId="3" hidden="1">{#N/A,#N/A,FALSE,"SP1-OUT";#N/A,#N/A,FALSE,"SP1-NOV";#N/A,#N/A,FALSE,"SANT-OUT";#N/A,#N/A,FALSE,"SANT-NOV";#N/A,#N/A,FALSE,"CAMP-OUT";#N/A,#N/A,FALSE,"CAMP-NOV";#N/A,#N/A,FALSE,"CRONO 1";#N/A,#N/A,FALSE,"CAPA"}</definedName>
    <definedName name="emeieieiei" hidden="1">{#N/A,#N/A,FALSE,"SP1-OUT";#N/A,#N/A,FALSE,"SP1-NOV";#N/A,#N/A,FALSE,"SANT-OUT";#N/A,#N/A,FALSE,"SANT-NOV";#N/A,#N/A,FALSE,"CAMP-OUT";#N/A,#N/A,FALSE,"CAMP-NOV";#N/A,#N/A,FALSE,"CRONO 1";#N/A,#N/A,FALSE,"CAPA"}</definedName>
    <definedName name="emerson">[8]!_p1</definedName>
    <definedName name="emi">[57]plamarc!#REF!</definedName>
    <definedName name="emissoras">#REF!</definedName>
    <definedName name="emp">#REF!</definedName>
    <definedName name="empresa">#REF!</definedName>
    <definedName name="encargos">'[58]Tab Encargos-Imps'!#REF!</definedName>
    <definedName name="EQP">'[30]Pen M AS ABC 25+RJ1'!#REF!</definedName>
    <definedName name="Equipe_Chocolate">#REF!</definedName>
    <definedName name="er">[7]!_p1</definedName>
    <definedName name="er5thyg3wr5yg">#REF!</definedName>
    <definedName name="Era">#REF!</definedName>
    <definedName name="errrrrr">[7]!___p1</definedName>
    <definedName name="ertert">[3]!_p1</definedName>
    <definedName name="ertewrt">[3]!_p1</definedName>
    <definedName name="ertwert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ertwert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ES">'[30]Pen M AS ABC 25+RJ1'!#REF!</definedName>
    <definedName name="ESA">'[30]Pen M AS ABC 25+RJ1'!#REF!</definedName>
    <definedName name="Escolha1">#REF!</definedName>
    <definedName name="esdr" localSheetId="3" hidden="1">{#N/A,#N/A,FALSE,"ROTINA";#N/A,#N/A,FALSE,"ITENS";#N/A,#N/A,FALSE,"ACOMP"}</definedName>
    <definedName name="esdr" localSheetId="0" hidden="1">{#N/A,#N/A,FALSE,"ROTINA";#N/A,#N/A,FALSE,"ITENS";#N/A,#N/A,FALSE,"ACOMP"}</definedName>
    <definedName name="esdr" hidden="1">{#N/A,#N/A,FALSE,"ROTINA";#N/A,#N/A,FALSE,"ITENS";#N/A,#N/A,FALSE,"ACOMP"}</definedName>
    <definedName name="ESP">[14]!_xlbgnm.p1</definedName>
    <definedName name="EssAliasTable">"Default"</definedName>
    <definedName name="EssLatest">"01"</definedName>
    <definedName name="EssOptions">"A1100000000121000001001101000_01000"</definedName>
    <definedName name="est">[7]!_p1</definedName>
    <definedName name="EstoqueInicial">[34]Franqueado!#REF!</definedName>
    <definedName name="et4rt">[14]!_xlbgnm.p1</definedName>
    <definedName name="eterte">[3]!_p1</definedName>
    <definedName name="eu">[7]!_p1</definedName>
    <definedName name="EU_QUERO_SALVAR">[7]!_p1</definedName>
    <definedName name="eumereco">[6]!_p1</definedName>
    <definedName name="evasion1">#REF!</definedName>
    <definedName name="evasion10">#REF!</definedName>
    <definedName name="evasion11">#REF!</definedName>
    <definedName name="evasion12">#REF!</definedName>
    <definedName name="evasion2">#REF!</definedName>
    <definedName name="evasion3">#REF!</definedName>
    <definedName name="evasion4">#REF!</definedName>
    <definedName name="evasion5">#REF!</definedName>
    <definedName name="evasion6">#REF!</definedName>
    <definedName name="evasion7">#REF!</definedName>
    <definedName name="evasion8">#REF!</definedName>
    <definedName name="evasion9">#REF!</definedName>
    <definedName name="eventos">[7]!_p1</definedName>
    <definedName name="EWEQW" localSheetId="3" hidden="1">{"'Janeiro'!$A$1:$I$153"}</definedName>
    <definedName name="EWEQW" hidden="1">{"'Janeiro'!$A$1:$I$153"}</definedName>
    <definedName name="EWEQW_1" localSheetId="3" hidden="1">{"'Janeiro'!$A$1:$I$153"}</definedName>
    <definedName name="EWEQW_1" hidden="1">{"'Janeiro'!$A$1:$I$153"}</definedName>
    <definedName name="EWEQW_2" localSheetId="3" hidden="1">{"'Janeiro'!$A$1:$I$153"}</definedName>
    <definedName name="EWEQW_2" hidden="1">{"'Janeiro'!$A$1:$I$153"}</definedName>
    <definedName name="EWEQW_3" localSheetId="3" hidden="1">{"'Janeiro'!$A$1:$I$153"}</definedName>
    <definedName name="EWEQW_3" hidden="1">{"'Janeiro'!$A$1:$I$153"}</definedName>
    <definedName name="EWEQW_4" localSheetId="3" hidden="1">{"'Janeiro'!$A$1:$I$153"}</definedName>
    <definedName name="EWEQW_4" hidden="1">{"'Janeiro'!$A$1:$I$153"}</definedName>
    <definedName name="EWEQW_5" localSheetId="3" hidden="1">{"'Janeiro'!$A$1:$I$153"}</definedName>
    <definedName name="EWEQW_5" hidden="1">{"'Janeiro'!$A$1:$I$153"}</definedName>
    <definedName name="Excel_BuiltIn__FilterDatabase_1">'[30]Pen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ecutivos">OFFSET(#REF!,0,0,COUNTA(#REF!)-1,1)</definedName>
    <definedName name="Exibir_Dat_Com">[5]Anual!$AE$2</definedName>
    <definedName name="Exibir_Fer_EUA">[5]Anual!$AG$2</definedName>
    <definedName name="Exibir_Fer_Nac">[5]Anual!$AC$2</definedName>
    <definedName name="EXP_ACT98">#REF!</definedName>
    <definedName name="EXP_APE98">#REF!</definedName>
    <definedName name="EXP_ASE97">#REF!</definedName>
    <definedName name="EXPFA">#REF!</definedName>
    <definedName name="ExRevs23" hidden="1">#REF!</definedName>
    <definedName name="EXRM">#REF!</definedName>
    <definedName name="EXRMANT">#REF!</definedName>
    <definedName name="Extensiva">#N/A</definedName>
    <definedName name="extra.com" localSheetId="3" hidden="1">{"DLP_FOL_12",#N/A,FALSE,"RE1003"}</definedName>
    <definedName name="extra.com" hidden="1">{"DLP_FOL_12",#N/A,FALSE,"RE1003"}</definedName>
    <definedName name="EXTRACAO">#REF!</definedName>
    <definedName name="ezra">[8]!_p1</definedName>
    <definedName name="F">[7]!_p1</definedName>
    <definedName name="F_PRINT">#REF!</definedName>
    <definedName name="fabi">[7]!____p1</definedName>
    <definedName name="Fábio">#REF!</definedName>
    <definedName name="fabioa">[59]OBS!$B$21:$D$22</definedName>
    <definedName name="facafacil">#REF!</definedName>
    <definedName name="FACTOR">#REF!</definedName>
    <definedName name="faereg">[14]!_xlbgnm.p1</definedName>
    <definedName name="FASE">'[30]Pen M AS ABC 25+RJ1'!#REF!</definedName>
    <definedName name="FASFA" hidden="1">#REF!</definedName>
    <definedName name="fasfsa" hidden="1">#REF!</definedName>
    <definedName name="FATURA">#REF!</definedName>
    <definedName name="FATURA.1">#REF!</definedName>
    <definedName name="FAZ">[14]!_xlbgnm.p1</definedName>
    <definedName name="FBCBGFDHG">[3]!_p1</definedName>
    <definedName name="fbdfhdr" localSheetId="3" hidden="1">{"'Janeiro'!$A$1:$I$153"}</definedName>
    <definedName name="fbdfhdr" hidden="1">{"'Janeiro'!$A$1:$I$153"}</definedName>
    <definedName name="fbfdgsr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fbfdgsr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fbgtge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fbgtge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fcb">#REF!</definedName>
    <definedName name="fcd">#REF!</definedName>
    <definedName name="FCGBSDGRE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FCGBSDGRE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FD">'[37]Ranking por Filial - Mês'!$A$3:$G$396</definedName>
    <definedName name="fdf" hidden="1">#REF!</definedName>
    <definedName name="fdfdf">'[30]Pen M AS ABC 25+RJ1'!#REF!</definedName>
    <definedName name="fdgd" localSheetId="3" hidden="1">{#N/A,#N/A,FALSE,"SP1-OUT";#N/A,#N/A,FALSE,"SP1-NOV";#N/A,#N/A,FALSE,"SANT-OUT";#N/A,#N/A,FALSE,"SANT-NOV";#N/A,#N/A,FALSE,"CAMP-OUT";#N/A,#N/A,FALSE,"CAMP-NOV";#N/A,#N/A,FALSE,"CRONO 1";#N/A,#N/A,FALSE,"CAPA"}</definedName>
    <definedName name="fdgd" hidden="1">{#N/A,#N/A,FALSE,"SP1-OUT";#N/A,#N/A,FALSE,"SP1-NOV";#N/A,#N/A,FALSE,"SANT-OUT";#N/A,#N/A,FALSE,"SANT-NOV";#N/A,#N/A,FALSE,"CAMP-OUT";#N/A,#N/A,FALSE,"CAMP-NOV";#N/A,#N/A,FALSE,"CRONO 1";#N/A,#N/A,FALSE,"CAPA"}</definedName>
    <definedName name="fdhgxd" localSheetId="1" hidden="1">#REF!</definedName>
    <definedName name="fdhgxd" localSheetId="0" hidden="1">#REF!</definedName>
    <definedName name="fdhgxd" hidden="1">#REF!</definedName>
    <definedName name="fdryhreyery" localSheetId="3" hidden="1">{"1DhPgAbs",#N/A,FALSE,"dHora";"2DhPgPerc",#N/A,FALSE,"dHora";"3DhPgAbsAcum",#N/A,FALSE,"dHora"}</definedName>
    <definedName name="fdryhreyery" hidden="1">{"1DhPgAbs",#N/A,FALSE,"dHora";"2DhPgPerc",#N/A,FALSE,"dHora";"3DhPgAbsAcum",#N/A,FALSE,"dHora"}</definedName>
    <definedName name="fdvreg">[3]!_p1</definedName>
    <definedName name="FE">[7]!_p1</definedName>
    <definedName name="FECH">[60]capa!$A$1:$A$2</definedName>
    <definedName name="fefea">[14]!_xlbgnm.p1</definedName>
    <definedName name="fegaewg">[14]!_xlbgnm.p1</definedName>
    <definedName name="FER">[7]!_p1</definedName>
    <definedName name="ferger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ferger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Feria" localSheetId="3" hidden="1">{#N/A,#N/A,FALSE,"BALLANTINE´S ";#N/A,#N/A,FALSE,"FUNDADOR"}</definedName>
    <definedName name="Feria" hidden="1">{#N/A,#N/A,FALSE,"BALLANTINE´S ";#N/A,#N/A,FALSE,"FUNDADOR"}</definedName>
    <definedName name="Feria_1" localSheetId="3" hidden="1">{#N/A,#N/A,FALSE,"BALLANTINE´S ";#N/A,#N/A,FALSE,"FUNDADOR"}</definedName>
    <definedName name="Feria_1" hidden="1">{#N/A,#N/A,FALSE,"BALLANTINE´S ";#N/A,#N/A,FALSE,"FUNDADOR"}</definedName>
    <definedName name="Feria_2" localSheetId="3" hidden="1">{#N/A,#N/A,FALSE,"BALLANTINE´S ";#N/A,#N/A,FALSE,"FUNDADOR"}</definedName>
    <definedName name="Feria_2" hidden="1">{#N/A,#N/A,FALSE,"BALLANTINE´S ";#N/A,#N/A,FALSE,"FUNDADOR"}</definedName>
    <definedName name="Feria_3" localSheetId="3" hidden="1">{#N/A,#N/A,FALSE,"BALLANTINE´S ";#N/A,#N/A,FALSE,"FUNDADOR"}</definedName>
    <definedName name="Feria_3" hidden="1">{#N/A,#N/A,FALSE,"BALLANTINE´S ";#N/A,#N/A,FALSE,"FUNDADOR"}</definedName>
    <definedName name="Feria_4" localSheetId="3" hidden="1">{#N/A,#N/A,FALSE,"BALLANTINE´S ";#N/A,#N/A,FALSE,"FUNDADOR"}</definedName>
    <definedName name="Feria_4" hidden="1">{#N/A,#N/A,FALSE,"BALLANTINE´S ";#N/A,#N/A,FALSE,"FUNDADOR"}</definedName>
    <definedName name="Feria_5" localSheetId="3" hidden="1">{#N/A,#N/A,FALSE,"BALLANTINE´S ";#N/A,#N/A,FALSE,"FUNDADOR"}</definedName>
    <definedName name="Feria_5" hidden="1">{#N/A,#N/A,FALSE,"BALLANTINE´S ";#N/A,#N/A,FALSE,"FUNDADOR"}</definedName>
    <definedName name="fern">[24]!_p1</definedName>
    <definedName name="FEVEREIRO" localSheetId="3" hidden="1">{"'crono'!$U$12:$W$20"}</definedName>
    <definedName name="FEVEREIRO" localSheetId="0" hidden="1">{"'crono'!$U$12:$W$20"}</definedName>
    <definedName name="FEVEREIRO" hidden="1">{"'crono'!$U$12:$W$20"}</definedName>
    <definedName name="FEVEREIRO_1" localSheetId="3" hidden="1">{"'crono'!$U$12:$W$20"}</definedName>
    <definedName name="FEVEREIRO_1" hidden="1">{"'crono'!$U$12:$W$20"}</definedName>
    <definedName name="FEVEREIRO_2" localSheetId="3" hidden="1">{"'crono'!$U$12:$W$20"}</definedName>
    <definedName name="FEVEREIRO_2" hidden="1">{"'crono'!$U$12:$W$20"}</definedName>
    <definedName name="FEVEREIRO_3" localSheetId="3" hidden="1">{"'crono'!$U$12:$W$20"}</definedName>
    <definedName name="FEVEREIRO_3" hidden="1">{"'crono'!$U$12:$W$20"}</definedName>
    <definedName name="FEVEREIRO_4" localSheetId="3" hidden="1">{"'crono'!$U$12:$W$20"}</definedName>
    <definedName name="FEVEREIRO_4" hidden="1">{"'crono'!$U$12:$W$20"}</definedName>
    <definedName name="FEVEREIRO_5" localSheetId="3" hidden="1">{"'crono'!$U$12:$W$20"}</definedName>
    <definedName name="FEVEREIRO_5" hidden="1">{"'crono'!$U$12:$W$20"}</definedName>
    <definedName name="ff">[7]!___p1</definedName>
    <definedName name="fff">[7]!___p1</definedName>
    <definedName name="fffff">[7]!___p1</definedName>
    <definedName name="fffffff" localSheetId="3" hidden="1">{"'Janeiro'!$A$1:$I$153"}</definedName>
    <definedName name="fffffff" hidden="1">{"'Janeiro'!$A$1:$I$153"}</definedName>
    <definedName name="fffffffff">[3]!_p1</definedName>
    <definedName name="ffffffffff">[3]!_p1</definedName>
    <definedName name="ffffffffffffffffff">[14]!_p1</definedName>
    <definedName name="fffffffffffffffffffffff" hidden="1">[61]!_p1</definedName>
    <definedName name="fffffffffffffffffffffffffffffffffffffffffffff">#REF!</definedName>
    <definedName name="ffg" localSheetId="3" hidden="1">{#N/A,#N/A,FALSE,"SP1-OUT";#N/A,#N/A,FALSE,"SP1-NOV";#N/A,#N/A,FALSE,"SANT-OUT";#N/A,#N/A,FALSE,"SANT-NOV";#N/A,#N/A,FALSE,"CAMP-OUT";#N/A,#N/A,FALSE,"CAMP-NOV";#N/A,#N/A,FALSE,"CRONO 1";#N/A,#N/A,FALSE,"CAPA"}</definedName>
    <definedName name="ffg" hidden="1">{#N/A,#N/A,FALSE,"SP1-OUT";#N/A,#N/A,FALSE,"SP1-NOV";#N/A,#N/A,FALSE,"SANT-OUT";#N/A,#N/A,FALSE,"SANT-NOV";#N/A,#N/A,FALSE,"CAMP-OUT";#N/A,#N/A,FALSE,"CAMP-NOV";#N/A,#N/A,FALSE,"CRONO 1";#N/A,#N/A,FALSE,"CAPA"}</definedName>
    <definedName name="ffggg" localSheetId="3" hidden="1">{"AUTONOMO_F_1",#N/A,FALSE,"RE1003"}</definedName>
    <definedName name="ffggg" hidden="1">{"AUTONOMO_F_1",#N/A,FALSE,"RE1003"}</definedName>
    <definedName name="ffgghh4" localSheetId="3" hidden="1">{"AUTONOMO_F_2",#N/A,FALSE,"RE1003"}</definedName>
    <definedName name="ffgghh4" hidden="1">{"AUTONOMO_F_2",#N/A,FALSE,"RE1003"}</definedName>
    <definedName name="FG">[7]!_p1</definedName>
    <definedName name="fgb">#REF!</definedName>
    <definedName name="fgbergerg">#REF!</definedName>
    <definedName name="FGBHTFHG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FGBHTFHG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fgbrdg" localSheetId="3" hidden="1">{"'Janeiro'!$A$1:$I$153"}</definedName>
    <definedName name="fgbrdg" hidden="1">{"'Janeiro'!$A$1:$I$153"}</definedName>
    <definedName name="fgbrtghrt">#REF!</definedName>
    <definedName name="fgdfgdr">[3]!_p1</definedName>
    <definedName name="fgesrtwe3rt" localSheetId="3" hidden="1">{"'Janeiro'!$A$1:$I$153"}</definedName>
    <definedName name="fgesrtwe3rt" hidden="1">{"'Janeiro'!$A$1:$I$153"}</definedName>
    <definedName name="fgewerwq" hidden="1">#REF!</definedName>
    <definedName name="fgfdg">[3]!_p1</definedName>
    <definedName name="FGFTHRT" localSheetId="3" hidden="1">{"'Janeiro'!$A$1:$I$153"}</definedName>
    <definedName name="FGFTHRT" hidden="1">{"'Janeiro'!$A$1:$I$153"}</definedName>
    <definedName name="fgherg" localSheetId="3" hidden="1">{"1DhPgAbs",#N/A,FALSE,"dHora";"2DhPgPerc",#N/A,FALSE,"dHora";"3DhPgAbsAcum",#N/A,FALSE,"dHora"}</definedName>
    <definedName name="fgherg" hidden="1">{"1DhPgAbs",#N/A,FALSE,"dHora";"2DhPgPerc",#N/A,FALSE,"dHora";"3DhPgAbsAcum",#N/A,FALSE,"dHora"}</definedName>
    <definedName name="fghrtgt" localSheetId="3" hidden="1">{"'Janeiro'!$A$1:$I$153"}</definedName>
    <definedName name="fghrtgt" hidden="1">{"'Janeiro'!$A$1:$I$153"}</definedName>
    <definedName name="fgrdgtrdf" localSheetId="3" hidden="1">{"1DhPgAbs",#N/A,FALSE,"dHora";"2DhPgPerc",#N/A,FALSE,"dHora";"3DhPgAbsAcum",#N/A,FALSE,"dHora"}</definedName>
    <definedName name="fgrdgtrdf" hidden="1">{"1DhPgAbs",#N/A,FALSE,"dHora";"2DhPgPerc",#N/A,FALSE,"dHora";"3DhPgAbsAcum",#N/A,FALSE,"dHora"}</definedName>
    <definedName name="FGRETER" localSheetId="3" hidden="1">{"'Janeiro'!$A$1:$I$153"}</definedName>
    <definedName name="FGRETER" hidden="1">{"'Janeiro'!$A$1:$I$153"}</definedName>
    <definedName name="fgt">#REF!</definedName>
    <definedName name="fgtjtyjuyt" localSheetId="3" hidden="1">{"1DhPgAbs",#N/A,FALSE,"dHora";"2DhPgPerc",#N/A,FALSE,"dHora";"3DhPgAbsAcum",#N/A,FALSE,"dHora"}</definedName>
    <definedName name="fgtjtyjuyt" hidden="1">{"1DhPgAbs",#N/A,FALSE,"dHora";"2DhPgPerc",#N/A,FALSE,"dHora";"3DhPgAbsAcum",#N/A,FALSE,"dHora"}</definedName>
    <definedName name="FHBFTGHT">[3]!_p1</definedName>
    <definedName name="FHBSFHGBSFG">[3]!_p1</definedName>
    <definedName name="fhdrh">[3]!_p1</definedName>
    <definedName name="FHE">[49]CAD!$C$1:$C$65536</definedName>
    <definedName name="fhrth">[3]!_p1</definedName>
    <definedName name="fhsrhgreyt" localSheetId="3" hidden="1">{"1DhPgAbs",#N/A,FALSE,"dHora";"2DhPgPerc",#N/A,FALSE,"dHora";"3DhPgAbsAcum",#N/A,FALSE,"dHora"}</definedName>
    <definedName name="fhsrhgreyt" hidden="1">{"1DhPgAbs",#N/A,FALSE,"dHora";"2DhPgPerc",#N/A,FALSE,"dHora";"3DhPgAbsAcum",#N/A,FALSE,"dHora"}</definedName>
    <definedName name="File_Name">OFFSET([6]!START,0,0,1,1)</definedName>
    <definedName name="filhadaputa">[7]!___p1</definedName>
    <definedName name="film01">#REF!</definedName>
    <definedName name="FILTROBL_Mun">#REF!</definedName>
    <definedName name="FILTROBL_UF">#REF!</definedName>
    <definedName name="final">[14]!_xlbgnm.p1</definedName>
    <definedName name="fixo">[14]!_xlbgnm.p1</definedName>
    <definedName name="fjtyjhdtr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fjtyjhdtr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FLAG">[14]!_xlbgnm.p1</definedName>
    <definedName name="flavia">[7]!_p1</definedName>
    <definedName name="flex">[14]!_xlbgnm.p1</definedName>
    <definedName name="flo">[3]!_p1</definedName>
    <definedName name="floripa">[3]!_p1</definedName>
    <definedName name="flow">[14]!_xlbgnm.p1</definedName>
    <definedName name="flox2">[8]!_p1</definedName>
    <definedName name="FLRORO">[8]!___p1</definedName>
    <definedName name="fol">[7]!_p1</definedName>
    <definedName name="FOLHA">[8]!___p1</definedName>
    <definedName name="FOR">[7]!_p1</definedName>
    <definedName name="FORECAST1">#REF!</definedName>
    <definedName name="FORMAT">'[52]PRC-TV (0)'!$CG$6:$CG$7</definedName>
    <definedName name="Formulário">#REF!</definedName>
    <definedName name="fr">#REF!</definedName>
    <definedName name="fragranciaglobal">#REF!</definedName>
    <definedName name="Franquias">#REF!</definedName>
    <definedName name="Franquias.01.Data">#REF!</definedName>
    <definedName name="Franquias.01.Embalagem">#REF!</definedName>
    <definedName name="Franquias.01.Periodicidade">#REF!</definedName>
    <definedName name="Franquias.01.Segmentação">#REF!</definedName>
    <definedName name="Franquias.01.Versão">#REF!</definedName>
    <definedName name="Franquias.DATA.01">#REF!</definedName>
    <definedName name="Franquias.DIMENSION.01">#REF!</definedName>
    <definedName name="frhbetahte">#REF!</definedName>
    <definedName name="fri">[7]!__p1</definedName>
    <definedName name="FRP">#REF!</definedName>
    <definedName name="FS">#REF!</definedName>
    <definedName name="fsdafda">[3]!_xlbgnm.p1</definedName>
    <definedName name="fsdf" localSheetId="3" hidden="1">{#N/A,#N/A,FALSE,"SP1-OUT";#N/A,#N/A,FALSE,"SP1-NOV";#N/A,#N/A,FALSE,"SANT-OUT";#N/A,#N/A,FALSE,"SANT-NOV";#N/A,#N/A,FALSE,"CAMP-OUT";#N/A,#N/A,FALSE,"CAMP-NOV";#N/A,#N/A,FALSE,"CRONO 1";#N/A,#N/A,FALSE,"CAPA"}</definedName>
    <definedName name="fsdf" hidden="1">{#N/A,#N/A,FALSE,"SP1-OUT";#N/A,#N/A,FALSE,"SP1-NOV";#N/A,#N/A,FALSE,"SANT-OUT";#N/A,#N/A,FALSE,"SANT-NOV";#N/A,#N/A,FALSE,"CAMP-OUT";#N/A,#N/A,FALSE,"CAMP-NOV";#N/A,#N/A,FALSE,"CRONO 1";#N/A,#N/A,FALSE,"CAPA"}</definedName>
    <definedName name="fsdfdsf">[8]!___p1</definedName>
    <definedName name="fsdffs">#REF!</definedName>
    <definedName name="fsdhgfh">[3]!_p1</definedName>
    <definedName name="fsfsdfsf">#REF!</definedName>
    <definedName name="FT">#REF!</definedName>
    <definedName name="fthy65u56">#REF!</definedName>
    <definedName name="FTP">#REF!</definedName>
    <definedName name="fttyyy" localSheetId="3" hidden="1">{"AUTONOMO_F_5",#N/A,FALSE,"RE1003"}</definedName>
    <definedName name="fttyyy" hidden="1">{"AUTONOMO_F_5",#N/A,FALSE,"RE1003"}</definedName>
    <definedName name="funcoes">[62]tradução!$A$2:$B$341</definedName>
    <definedName name="funebre" localSheetId="3" hidden="1">{"'Janeiro'!$A$1:$I$153"}</definedName>
    <definedName name="funebre" localSheetId="0" hidden="1">{"'Janeiro'!$A$1:$I$153"}</definedName>
    <definedName name="funebre" hidden="1">{"'Janeiro'!$A$1:$I$153"}</definedName>
    <definedName name="funebre_1" localSheetId="3" hidden="1">{"'Janeiro'!$A$1:$I$153"}</definedName>
    <definedName name="funebre_1" hidden="1">{"'Janeiro'!$A$1:$I$153"}</definedName>
    <definedName name="funebre_2" localSheetId="3" hidden="1">{"'Janeiro'!$A$1:$I$153"}</definedName>
    <definedName name="funebre_2" hidden="1">{"'Janeiro'!$A$1:$I$153"}</definedName>
    <definedName name="funebre_3" localSheetId="3" hidden="1">{"'Janeiro'!$A$1:$I$153"}</definedName>
    <definedName name="funebre_3" hidden="1">{"'Janeiro'!$A$1:$I$153"}</definedName>
    <definedName name="funebre_4" localSheetId="3" hidden="1">{"'Janeiro'!$A$1:$I$153"}</definedName>
    <definedName name="funebre_4" hidden="1">{"'Janeiro'!$A$1:$I$153"}</definedName>
    <definedName name="funebre_5" localSheetId="3" hidden="1">{"'Janeiro'!$A$1:$I$153"}</definedName>
    <definedName name="funebre_5" hidden="1">{"'Janeiro'!$A$1:$I$153"}</definedName>
    <definedName name="FUTGLO">[47]outdr!$A$1:$F$8</definedName>
    <definedName name="fverg" localSheetId="3" hidden="1">{"'Janeiro'!$A$1:$I$153"}</definedName>
    <definedName name="fverg" hidden="1">{"'Janeiro'!$A$1:$I$153"}</definedName>
    <definedName name="fweafwaef" localSheetId="3" hidden="1">{"'Janeiro'!$A$1:$I$153"}</definedName>
    <definedName name="fweafwaef" hidden="1">{"'Janeiro'!$A$1:$I$153"}</definedName>
    <definedName name="fwefwef">#REF!</definedName>
    <definedName name="fye">[3]!_p1</definedName>
    <definedName name="G" localSheetId="1" hidden="1">#REF!</definedName>
    <definedName name="G" localSheetId="0" hidden="1">#REF!</definedName>
    <definedName name="G" hidden="1">#REF!</definedName>
    <definedName name="gaefeag">[14]!_xlbgnm.p1</definedName>
    <definedName name="gaefefdasf">[14]!_xlbgnm.p1</definedName>
    <definedName name="gaege">[14]!_xlbgnm.p1</definedName>
    <definedName name="gaegheah">[14]!_xlbgnm.p1</definedName>
    <definedName name="gaerg">[14]!_xlbgnm.p1</definedName>
    <definedName name="gaf">[14]!_xlbgnm.p1</definedName>
    <definedName name="gafaga">[14]!_xlbgnm.p1</definedName>
    <definedName name="gahgaha">[14]!_xlbgnm.p1</definedName>
    <definedName name="gare">[14]!_xlbgnm.p1</definedName>
    <definedName name="gasdga">[14]!_xlbgnm.p1</definedName>
    <definedName name="gasrae">[14]!_xlbgnm.p1</definedName>
    <definedName name="gberger">#REF!</definedName>
    <definedName name="gbergerg">#REF!</definedName>
    <definedName name="gbethtr">#REF!</definedName>
    <definedName name="gbngf">[3]!_p1</definedName>
    <definedName name="gdees">[14]!_xlbgnm.p1</definedName>
    <definedName name="GE">'[30]Pen M AS ABC 25+RJ1'!#REF!</definedName>
    <definedName name="geafe">[14]!_xlbgnm.p1</definedName>
    <definedName name="geafew">[14]!_xlbgnm.p1</definedName>
    <definedName name="geaga">[14]!_xlbgnm.p1</definedName>
    <definedName name="geage">[14]!_xlbgnm.p1</definedName>
    <definedName name="geaha">[14]!_xlbgnm.p1</definedName>
    <definedName name="geawfge">[14]!_xlbgnm.p1</definedName>
    <definedName name="gefeah">[14]!_xlbgnm.p1</definedName>
    <definedName name="gefgea">[14]!_xlbgnm.p1</definedName>
    <definedName name="gegaeh">[14]!_xlbgnm.p1</definedName>
    <definedName name="gege">[14]!_xlbgnm.p1</definedName>
    <definedName name="gehh">[14]!_xlbgnm.p1</definedName>
    <definedName name="geração">[7]!___p1</definedName>
    <definedName name="geraewf">[14]!_xlbgnm.p1</definedName>
    <definedName name="Geral">#REF!</definedName>
    <definedName name="gerger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gerger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gergerg">#REF!</definedName>
    <definedName name="gergwar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ergwar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ertreyt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gertreyt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gestw3" localSheetId="3" hidden="1">{"'Janeiro'!$A$1:$I$153"}</definedName>
    <definedName name="gestw3" hidden="1">{"'Janeiro'!$A$1:$I$153"}</definedName>
    <definedName name="getgerg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etgerg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evea">[14]!_xlbgnm.p1</definedName>
    <definedName name="gewagaew">[14]!_xlbgnm.p1</definedName>
    <definedName name="gewagewa">[14]!_xlbgnm.p1</definedName>
    <definedName name="gf">[7]!____p1</definedName>
    <definedName name="gfbeger">#REF!</definedName>
    <definedName name="gfggfdgadfg" localSheetId="3" hidden="1">{"'Janeiro'!$A$1:$I$153"}</definedName>
    <definedName name="gfggfdgadfg" hidden="1">{"'Janeiro'!$A$1:$I$153"}</definedName>
    <definedName name="gfhrth">[3]!_p1</definedName>
    <definedName name="gfr" localSheetId="1" hidden="1">#REF!</definedName>
    <definedName name="gfr" localSheetId="0" hidden="1">#REF!</definedName>
    <definedName name="gfr" hidden="1">#REF!</definedName>
    <definedName name="gg">[14]!_xlbgnm.p1</definedName>
    <definedName name="ggg" localSheetId="3">[0]!_p1</definedName>
    <definedName name="ggg">[0]!_p1</definedName>
    <definedName name="gggg" localSheetId="3" hidden="1">{"'crono'!$U$12:$W$20"}</definedName>
    <definedName name="gggg" hidden="1">{"'crono'!$U$12:$W$20"}</definedName>
    <definedName name="gggg_1" localSheetId="3" hidden="1">{"'crono'!$U$12:$W$20"}</definedName>
    <definedName name="gggg_1" hidden="1">{"'crono'!$U$12:$W$20"}</definedName>
    <definedName name="gggg_2" localSheetId="3" hidden="1">{"'crono'!$U$12:$W$20"}</definedName>
    <definedName name="gggg_2" hidden="1">{"'crono'!$U$12:$W$20"}</definedName>
    <definedName name="gggg_3" localSheetId="3" hidden="1">{"'crono'!$U$12:$W$20"}</definedName>
    <definedName name="gggg_3" hidden="1">{"'crono'!$U$12:$W$20"}</definedName>
    <definedName name="gggg_4" localSheetId="3" hidden="1">{"'crono'!$U$12:$W$20"}</definedName>
    <definedName name="gggg_4" hidden="1">{"'crono'!$U$12:$W$20"}</definedName>
    <definedName name="gggg_5" localSheetId="3" hidden="1">{"'crono'!$U$12:$W$20"}</definedName>
    <definedName name="gggg_5" hidden="1">{"'crono'!$U$12:$W$20"}</definedName>
    <definedName name="ggggg" localSheetId="3" hidden="1">{"AUTONOMO_F_3",#N/A,FALSE,"RE1003"}</definedName>
    <definedName name="ggggg" hidden="1">{"AUTONOMO_F_3",#N/A,FALSE,"RE1003"}</definedName>
    <definedName name="GGGGGG" hidden="1">#REF!</definedName>
    <definedName name="gggggggggggggggg" localSheetId="3" hidden="1">{"'Janeiro'!$A$1:$I$153"}</definedName>
    <definedName name="gggggggggggggggg" hidden="1">{"'Janeiro'!$A$1:$I$153"}</definedName>
    <definedName name="ghaehah">[14]!_xlbgnm.p1</definedName>
    <definedName name="ghaga">[14]!_xlbgnm.p1</definedName>
    <definedName name="ghageah">[14]!_xlbgnm.p1</definedName>
    <definedName name="ghagha">[14]!_xlbgnm.p1</definedName>
    <definedName name="ghgh">[8]!_p1</definedName>
    <definedName name="ghjtyjy">[3]!_p1</definedName>
    <definedName name="ghnbgfxhdg">[3]!_p1</definedName>
    <definedName name="ghnbrtj">[3]!_p1</definedName>
    <definedName name="ghnfghd" localSheetId="3" hidden="1">{"1DhPgAbs",#N/A,FALSE,"dHora";"2DhPgPerc",#N/A,FALSE,"dHora";"3DhPgAbsAcum",#N/A,FALSE,"dHora"}</definedName>
    <definedName name="ghnfghd" hidden="1">{"1DhPgAbs",#N/A,FALSE,"dHora";"2DhPgPerc",#N/A,FALSE,"dHora";"3DhPgAbsAcum",#N/A,FALSE,"dHora"}</definedName>
    <definedName name="ghnfghrt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hnfghrt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HNYH">[3]!_p1</definedName>
    <definedName name="ghrdyer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hrdyer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hrght" localSheetId="3" hidden="1">{"1DhPgAbs",#N/A,FALSE,"dHora";"2DhPgPerc",#N/A,FALSE,"dHora";"3DhPgAbsAcum",#N/A,FALSE,"dHora"}</definedName>
    <definedName name="ghrght" hidden="1">{"1DhPgAbs",#N/A,FALSE,"dHora";"2DhPgPerc",#N/A,FALSE,"dHora";"3DhPgAbsAcum",#N/A,FALSE,"dHora"}</definedName>
    <definedName name="ghrth">[3]!_p1</definedName>
    <definedName name="ghtfhtf">[3]!_p1</definedName>
    <definedName name="ghyth">#REF!</definedName>
    <definedName name="GIORIO" localSheetId="3" hidden="1">{#N/A,#N/A,FALSE,"SP1-OUT";#N/A,#N/A,FALSE,"SP1-NOV";#N/A,#N/A,FALSE,"SANT-OUT";#N/A,#N/A,FALSE,"SANT-NOV";#N/A,#N/A,FALSE,"CAMP-OUT";#N/A,#N/A,FALSE,"CAMP-NOV";#N/A,#N/A,FALSE,"CRONO 1";#N/A,#N/A,FALSE,"CAPA"}</definedName>
    <definedName name="GIORIO" hidden="1">{#N/A,#N/A,FALSE,"SP1-OUT";#N/A,#N/A,FALSE,"SP1-NOV";#N/A,#N/A,FALSE,"SANT-OUT";#N/A,#N/A,FALSE,"SANT-NOV";#N/A,#N/A,FALSE,"CAMP-OUT";#N/A,#N/A,FALSE,"CAMP-NOV";#N/A,#N/A,FALSE,"CRONO 1";#N/A,#N/A,FALSE,"CAPA"}</definedName>
    <definedName name="gjhntyuj67u">#REF!</definedName>
    <definedName name="gjnxfhgf">[3]!_p1</definedName>
    <definedName name="glaucia">[7]!_p1</definedName>
    <definedName name="GNDFNGL">#REF!</definedName>
    <definedName name="gnfhg" localSheetId="3" hidden="1">{"'Janeiro'!$A$1:$I$153"}</definedName>
    <definedName name="gnfhg" hidden="1">{"'Janeiro'!$A$1:$I$153"}</definedName>
    <definedName name="gnfhrth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gnfhrth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Goodwill">#REF!</definedName>
    <definedName name="gr">[14]!_xlbgnm.p1</definedName>
    <definedName name="Gra">#REF!</definedName>
    <definedName name="Gracieli">#REF!</definedName>
    <definedName name="grade">[7]!_p1</definedName>
    <definedName name="Grand_Total">#REF!</definedName>
    <definedName name="Grandes_Sucessos">#REF!</definedName>
    <definedName name="graph" hidden="1">[27]RECVOL!#REF!</definedName>
    <definedName name="_xlnm.Recorder">#REF!</definedName>
    <definedName name="grdgre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grdgre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grega34t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rega34t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regrty" localSheetId="3" hidden="1">{"1DhPgAbs",#N/A,FALSE,"dHora";"2DhPgPerc",#N/A,FALSE,"dHora";"3DhPgAbsAcum",#N/A,FALSE,"dHora"}</definedName>
    <definedName name="gregrty" hidden="1">{"1DhPgAbs",#N/A,FALSE,"dHora";"2DhPgPerc",#N/A,FALSE,"dHora";"3DhPgAbsAcum",#N/A,FALSE,"dHora"}</definedName>
    <definedName name="greytruy">[3]!_p1</definedName>
    <definedName name="grge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rge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RPS">#REF!</definedName>
    <definedName name="grt" localSheetId="3" hidden="1">{"1DhPgAbs",#N/A,FALSE,"dHora";"2DhPgPerc",#N/A,FALSE,"dHora";"3DhPgAbsAcum",#N/A,FALSE,"dHora"}</definedName>
    <definedName name="grt" hidden="1">{"1DhPgAbs",#N/A,FALSE,"dHora";"2DhPgPerc",#N/A,FALSE,"dHora";"3DhPgAbsAcum",#N/A,FALSE,"dHora"}</definedName>
    <definedName name="GRTERT">[3]!_p1</definedName>
    <definedName name="grtgesrg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rtgesrg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rthgrth" localSheetId="3" hidden="1">{"1DhPgAbs",#N/A,FALSE,"dHora";"2DhPgPerc",#N/A,FALSE,"dHora";"3DhPgAbsAcum",#N/A,FALSE,"dHora"}</definedName>
    <definedName name="grthgrth" hidden="1">{"1DhPgAbs",#N/A,FALSE,"dHora";"2DhPgPerc",#N/A,FALSE,"dHora";"3DhPgAbsAcum",#N/A,FALSE,"dHora"}</definedName>
    <definedName name="grthsr">[3]!_p1</definedName>
    <definedName name="grtu56u4">#REF!</definedName>
    <definedName name="grupo1">'[63]Resumo por P'!$M$27</definedName>
    <definedName name="grupo2">'[63]Resumo por P'!$M$28</definedName>
    <definedName name="grupo3">'[63]Resumo por P'!$M$29</definedName>
    <definedName name="Grupos">#REF!</definedName>
    <definedName name="GSDEGERSG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SDEGERSG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segr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segr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uga">[8]!_p1</definedName>
    <definedName name="GV">#REF!</definedName>
    <definedName name="GVP">#REF!</definedName>
    <definedName name="gwaerfwerft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waerfwerft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gy">[14]!_p1</definedName>
    <definedName name="GYFTHJYJ">#REF!</definedName>
    <definedName name="GYRE" localSheetId="3" hidden="1">{"AUTONOMO_F_1",#N/A,FALSE,"RE1003";"AUTONOMO_F_2",#N/A,FALSE,"RE1003";"AUTONOMO_F_3",#N/A,FALSE,"RE1003";"AUTONOMO_F_4",#N/A,FALSE,"RE1003";"AUTONOMO_F_5",#N/A,FALSE,"RE1003";"AUTONOMO_F_6",#N/A,FALSE,"RE1003"}</definedName>
    <definedName name="GYRE" hidden="1">{"AUTONOMO_F_1",#N/A,FALSE,"RE1003";"AUTONOMO_F_2",#N/A,FALSE,"RE1003";"AUTONOMO_F_3",#N/A,FALSE,"RE1003";"AUTONOMO_F_4",#N/A,FALSE,"RE1003";"AUTONOMO_F_5",#N/A,FALSE,"RE1003";"AUTONOMO_F_6",#N/A,FALSE,"RE1003"}</definedName>
    <definedName name="H">[7]!_p1</definedName>
    <definedName name="h4ehegf">[14]!_xlbgnm.p1</definedName>
    <definedName name="haeaha">[14]!_xlbgnm.p1</definedName>
    <definedName name="haegdagf">[14]!_xlbgnm.p1</definedName>
    <definedName name="haegear">[14]!_xlbgnm.p1</definedName>
    <definedName name="haeha">[14]!_xlbgnm.p1</definedName>
    <definedName name="haewfae">[14]!_xlbgnm.p1</definedName>
    <definedName name="hahah">[14]!_xlbgnm.p1</definedName>
    <definedName name="hahaha">[8]!_p1</definedName>
    <definedName name="haheh">[14]!_xlbgnm.p1</definedName>
    <definedName name="HAJHS">[6]!____p1</definedName>
    <definedName name="hbdthgrd" localSheetId="3" hidden="1">{"1DhPgAbs",#N/A,FALSE,"dHora";"2DhPgPerc",#N/A,FALSE,"dHora";"3DhPgAbsAcum",#N/A,FALSE,"dHora"}</definedName>
    <definedName name="hbdthgrd" hidden="1">{"1DhPgAbs",#N/A,FALSE,"dHora";"2DhPgPerc",#N/A,FALSE,"dHora";"3DhPgAbsAcum",#N/A,FALSE,"dHora"}</definedName>
    <definedName name="HBGFHTT">[3]!_p1</definedName>
    <definedName name="he" hidden="1">#REF!</definedName>
    <definedName name="hehaer">[14]!_xlbgnm.p1</definedName>
    <definedName name="helklen" hidden="1">#REF!</definedName>
    <definedName name="hellen" hidden="1">#REF!</definedName>
    <definedName name="hetyer">[3]!_p1</definedName>
    <definedName name="hfgh">[3]!_p1</definedName>
    <definedName name="hgahaeh">[14]!_xlbgnm.p1</definedName>
    <definedName name="hgawega">[14]!_xlbgnm.p1</definedName>
    <definedName name="hgfhrthg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hgfhrthg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hgggg" localSheetId="3" hidden="1">{"AUTONOMO_F_4",#N/A,FALSE,"RE1003"}</definedName>
    <definedName name="hgggg" hidden="1">{"AUTONOMO_F_4",#N/A,FALSE,"RE1003"}</definedName>
    <definedName name="hgjyghjy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hgjyghjy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hh">[7]!___p1</definedName>
    <definedName name="HHH">[3]!__p1</definedName>
    <definedName name="HHHH">[3]!__p1</definedName>
    <definedName name="High" localSheetId="3" hidden="1">{#N/A,#N/A,FALSE,"Banco de Dados"}</definedName>
    <definedName name="High" hidden="1">{#N/A,#N/A,FALSE,"Banco de Dados"}</definedName>
    <definedName name="High_1" localSheetId="3" hidden="1">{#N/A,#N/A,FALSE,"Banco de Dados"}</definedName>
    <definedName name="High_1" hidden="1">{#N/A,#N/A,FALSE,"Banco de Dados"}</definedName>
    <definedName name="High_2" localSheetId="3" hidden="1">{#N/A,#N/A,FALSE,"Banco de Dados"}</definedName>
    <definedName name="High_2" hidden="1">{#N/A,#N/A,FALSE,"Banco de Dados"}</definedName>
    <definedName name="High_3" localSheetId="3" hidden="1">{#N/A,#N/A,FALSE,"Banco de Dados"}</definedName>
    <definedName name="High_3" hidden="1">{#N/A,#N/A,FALSE,"Banco de Dados"}</definedName>
    <definedName name="High_4" localSheetId="3" hidden="1">{#N/A,#N/A,FALSE,"Banco de Dados"}</definedName>
    <definedName name="High_4" hidden="1">{#N/A,#N/A,FALSE,"Banco de Dados"}</definedName>
    <definedName name="High_5" localSheetId="3" hidden="1">{#N/A,#N/A,FALSE,"Banco de Dados"}</definedName>
    <definedName name="High_5" hidden="1">{#N/A,#N/A,FALSE,"Banco de Dados"}</definedName>
    <definedName name="hiu">[6]!____p1</definedName>
    <definedName name="hjaiau" hidden="1">#REF!</definedName>
    <definedName name="hjash">[6]!____p1</definedName>
    <definedName name="hjit" hidden="1">#REF!</definedName>
    <definedName name="hjkyukui">[3]!_p1</definedName>
    <definedName name="hjnghjghj" localSheetId="3" hidden="1">{"'Janeiro'!$A$1:$I$153"}</definedName>
    <definedName name="hjnghjghj" hidden="1">{"'Janeiro'!$A$1:$I$153"}</definedName>
    <definedName name="hjrhrt">[3]!_p1</definedName>
    <definedName name="hjyghtj">[3]!_p1</definedName>
    <definedName name="hjyugk">[3]!_p1</definedName>
    <definedName name="hmkhgtj">[3]!_p1</definedName>
    <definedName name="hnytjrj">[3]!_p1</definedName>
    <definedName name="HOHOHO">[8]!_p1</definedName>
    <definedName name="HONDA">'[64]honda yamaha'!$BA$3:$BN$32</definedName>
    <definedName name="hrewh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hrewh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hrhtrt" localSheetId="3" hidden="1">{"1DhPgAbs",#N/A,FALSE,"dHora";"2DhPgPerc",#N/A,FALSE,"dHora";"3DhPgAbsAcum",#N/A,FALSE,"dHora"}</definedName>
    <definedName name="hrhtrt" hidden="1">{"1DhPgAbs",#N/A,FALSE,"dHora";"2DhPgPerc",#N/A,FALSE,"dHora";"3DhPgAbsAcum",#N/A,FALSE,"dHora"}</definedName>
    <definedName name="hrthr">[3]!_p1</definedName>
    <definedName name="hrthrh">[3]!_p1</definedName>
    <definedName name="hrthrt">[3]!_p1</definedName>
    <definedName name="hrtht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hrtht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hrthth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hrthth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hrthtryh">[3]!_p1</definedName>
    <definedName name="hrwsghwer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hrwsghwer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HTML_CodePage" hidden="1">1252</definedName>
    <definedName name="HTML_Control" localSheetId="3" hidden="1">{"'Janeiro'!$A$1:$I$153"}</definedName>
    <definedName name="HTML_Control" localSheetId="0" hidden="1">{"'Janeiro'!$A$1:$I$153"}</definedName>
    <definedName name="HTML_Control" hidden="1">{"'Janeiro'!$A$1:$I$153"}</definedName>
    <definedName name="HTML_Control_1" localSheetId="3" hidden="1">{"'Tnet  Dnet_15_Mn1000'!$A$8:$F$178"}</definedName>
    <definedName name="HTML_Control_1" hidden="1">{"'Tnet  Dnet_15_Mn1000'!$A$8:$F$178"}</definedName>
    <definedName name="HTML_Control_2" localSheetId="3" hidden="1">{"'crono'!$U$12:$W$20"}</definedName>
    <definedName name="HTML_Control_2" hidden="1">{"'crono'!$U$12:$W$20"}</definedName>
    <definedName name="HTML_Control_3" localSheetId="3" hidden="1">{"'crono'!$U$12:$W$20"}</definedName>
    <definedName name="HTML_Control_3" hidden="1">{"'crono'!$U$12:$W$20"}</definedName>
    <definedName name="HTML_Control_4" localSheetId="3" hidden="1">{"'crono'!$U$12:$W$20"}</definedName>
    <definedName name="HTML_Control_4" hidden="1">{"'crono'!$U$12:$W$20"}</definedName>
    <definedName name="HTML_Control_5" localSheetId="3" hidden="1">{"'crono'!$U$12:$W$20"}</definedName>
    <definedName name="HTML_Control_5" hidden="1">{"'crono'!$U$12:$W$20"}</definedName>
    <definedName name="HTML_Description" hidden="1">""</definedName>
    <definedName name="HTML_Email" hidden="1">""</definedName>
    <definedName name="HTML_Header" hidden="1">"Janeiro"</definedName>
    <definedName name="HTML_LastUpdate" hidden="1">"18/01/00"</definedName>
    <definedName name="HTML_LineAfter" hidden="1">FALSE</definedName>
    <definedName name="HTML_LineBefore" hidden="1">FALSE</definedName>
    <definedName name="HTML_Name" hidden="1">"Publicis Norton S.A."</definedName>
    <definedName name="HTML_OBDlg2" hidden="1">TRUE</definedName>
    <definedName name="HTML_OBDlg4" hidden="1">TRUE</definedName>
    <definedName name="HTML_OS" hidden="1">0</definedName>
    <definedName name="HTML_PathFile" hidden="1">"G:\Midia\WINJOB\NESTLE\Levant\PREFINGE\Prefin2000\MeuHTML.htm"</definedName>
    <definedName name="HTML_Title" hidden="1">"janeiro"</definedName>
    <definedName name="HTML1_1" hidden="1">"'[CART0497.XLS]Ct Intranet'!$A$1:$M$31"</definedName>
    <definedName name="HTML1_10" hidden="1">""</definedName>
    <definedName name="HTML1_11" hidden="1">1</definedName>
    <definedName name="HTML1_12" hidden="1">"F:\ABRILNET\TRANSPOR\Ctplj.htm"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2_1" hidden="1">"'[CART0497.XLS]Ct Intranet'!$A$1:$M$63"</definedName>
    <definedName name="HTML2_10" hidden="1">""</definedName>
    <definedName name="HTML2_11" hidden="1">1</definedName>
    <definedName name="HTML2_12" hidden="1">"F:\ABRILNET\TRANSPOR\Ctplj.htm"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"'[CART0497.XLS]Ct Intranet'!$A$1:$M$61"</definedName>
    <definedName name="HTML3_10" hidden="1">""</definedName>
    <definedName name="HTML3_11" hidden="1">1</definedName>
    <definedName name="HTML3_12" hidden="1">"F:\ABRILNET\TRANSPOR\Ctplj.htm"</definedName>
    <definedName name="HTML3_2" hidden="1">1</definedName>
    <definedName name="HTML3_3" hidden="1">"Carta de Planejamento"</definedName>
    <definedName name="HTML3_4" hidden="1">"Carta de Planejamento"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4_1" hidden="1">"'[CART0497.XLS]Ct Intranet'!$A$1:$M$53"</definedName>
    <definedName name="HTML4_10" hidden="1">""</definedName>
    <definedName name="HTML4_11" hidden="1">1</definedName>
    <definedName name="HTML4_12" hidden="1">"F:\ABRILNET\TRANSPOR\ctplj.htm"</definedName>
    <definedName name="HTML4_2" hidden="1">1</definedName>
    <definedName name="HTML4_3" hidden="1">"Carta de Planejamento"</definedName>
    <definedName name="HTML4_4" hidden="1">"Carta de Planejamento"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Count" hidden="1">4</definedName>
    <definedName name="htrhyt">[3]!_p1</definedName>
    <definedName name="htryuht">#REF!</definedName>
    <definedName name="htyhjrth">[3]!_p1</definedName>
    <definedName name="htyhrht" localSheetId="3" hidden="1">{"'Janeiro'!$A$1:$I$153"}</definedName>
    <definedName name="htyhrht" hidden="1">{"'Janeiro'!$A$1:$I$153"}</definedName>
    <definedName name="htyhrth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htyhrth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htyhtyh">#REF!</definedName>
    <definedName name="htyurtyu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htyurtyu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hut">[3]!_p1</definedName>
    <definedName name="huyju" hidden="1">#REF!</definedName>
    <definedName name="hyhty" hidden="1">#REF!</definedName>
    <definedName name="hyper">#REF!</definedName>
    <definedName name="hythjytjh" localSheetId="3" hidden="1">{"'Janeiro'!$A$1:$I$153"}</definedName>
    <definedName name="hythjytjh" hidden="1">{"'Janeiro'!$A$1:$I$153"}</definedName>
    <definedName name="I">[7]!_p1</definedName>
    <definedName name="ID_CRZPTOF">#REF!</definedName>
    <definedName name="ij">[8]!___p1</definedName>
    <definedName name="ikuikiu">[3]!_p1</definedName>
    <definedName name="iliul">[3]!_p1</definedName>
    <definedName name="iloyuiu">[3]!_p1</definedName>
    <definedName name="IMPACT">#REF!</definedName>
    <definedName name="IMPIOSTO1153">#REF!</definedName>
    <definedName name="IMPOSTO1133">#REF!</definedName>
    <definedName name="IMPOSTO1166">#REF!</definedName>
    <definedName name="Impressao">[65]!Impressao</definedName>
    <definedName name="IMPRESSÃO">[66]!IMPRESSÃO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>[67]!IMPRIME</definedName>
    <definedName name="ImprimePrevisto">#REF!</definedName>
    <definedName name="ImprimeRealizado">'[68]Região Sul'!#REF!</definedName>
    <definedName name="ImprimeSaldo">'[68]Região Sul'!#REF!</definedName>
    <definedName name="IMPRIMIRMAPA">#REF!</definedName>
    <definedName name="imprimirmidia">#REF!</definedName>
    <definedName name="INCE" hidden="1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" hidden="1">#REF!</definedName>
    <definedName name="Informativos">#REF!</definedName>
    <definedName name="Ins">#REF!</definedName>
    <definedName name="ins_tv_ctba">#N/A</definedName>
    <definedName name="ins_tv_ldn">#N/A</definedName>
    <definedName name="ins_tv_mga">#N/A</definedName>
    <definedName name="ins_tv_oeste">#N/A</definedName>
    <definedName name="Instalações">[34]Franqueado!#REF!</definedName>
    <definedName name="Institucional">#REF!</definedName>
    <definedName name="int">[7]!___p1</definedName>
    <definedName name="inter" localSheetId="3" hidden="1">{"'Janeiro'!$A$1:$I$153"}</definedName>
    <definedName name="inter" localSheetId="0" hidden="1">{"'Janeiro'!$A$1:$I$153"}</definedName>
    <definedName name="inter" hidden="1">{"'Janeiro'!$A$1:$I$153"}</definedName>
    <definedName name="internacional">[7]!___p1</definedName>
    <definedName name="Internet">[24]!_p1</definedName>
    <definedName name="Intimus" localSheetId="3" hidden="1">{"'Comercial'!$A$1:$K$258","'Comercial'!$A$1:$K$257"}</definedName>
    <definedName name="Intimus" hidden="1">{"'Comercial'!$A$1:$K$258","'Comercial'!$A$1:$K$257"}</definedName>
    <definedName name="IO">[8]!___p1</definedName>
    <definedName name="ioht">[7]!____p1</definedName>
    <definedName name="ioluyou">[3]!_p1</definedName>
    <definedName name="iolyuo">[3]!_p1</definedName>
    <definedName name="IPI">#REF!</definedName>
    <definedName name="istoe">#REF!</definedName>
    <definedName name="it">[7]!_p1</definedName>
    <definedName name="ITA">[7]!_p1</definedName>
    <definedName name="ITANALYSIS">[45]ITAX!$A$411:$X$438</definedName>
    <definedName name="itau">[7]!_p1</definedName>
    <definedName name="ITAXNH">[45]ITAX!$A$335:$AD$406</definedName>
    <definedName name="ITEM">[7]!_p1</definedName>
    <definedName name="ITEM2">[3]!_p1</definedName>
    <definedName name="ITMONTH">[45]ITAX!$A$1:$AD$58</definedName>
    <definedName name="ITYEAR">[45]ITAX!$A$274:$Y$331</definedName>
    <definedName name="iulpoip">[3]!_p1</definedName>
    <definedName name="iuyiu">#N/A</definedName>
    <definedName name="j">[3]!_p1</definedName>
    <definedName name="J2F1">#REF!</definedName>
    <definedName name="J2F2">#REF!</definedName>
    <definedName name="J2F3">#REF!</definedName>
    <definedName name="J2F4">#REF!</definedName>
    <definedName name="J2F5">#REF!</definedName>
    <definedName name="J2FB">#REF!</definedName>
    <definedName name="J2R1">#REF!</definedName>
    <definedName name="J2R2">#REF!</definedName>
    <definedName name="J3F1">#REF!</definedName>
    <definedName name="J3F2">#REF!</definedName>
    <definedName name="J3F3">#REF!</definedName>
    <definedName name="J3F4">#REF!</definedName>
    <definedName name="J3F5">#REF!</definedName>
    <definedName name="J3FB">#REF!</definedName>
    <definedName name="J3R1">#REF!</definedName>
    <definedName name="J3R2">#REF!</definedName>
    <definedName name="J4F1">#REF!</definedName>
    <definedName name="J4F2">#REF!</definedName>
    <definedName name="J4F3">#REF!</definedName>
    <definedName name="J4F4">#REF!</definedName>
    <definedName name="J4F5">#REF!</definedName>
    <definedName name="J4FB">#REF!</definedName>
    <definedName name="J4R1">#REF!</definedName>
    <definedName name="J4R2">#REF!</definedName>
    <definedName name="J5F1">#REF!</definedName>
    <definedName name="J5F2">#REF!</definedName>
    <definedName name="J5F3">#REF!</definedName>
    <definedName name="J5F4">#REF!</definedName>
    <definedName name="J5F5">#REF!</definedName>
    <definedName name="J5FB">#REF!</definedName>
    <definedName name="J5R1">#REF!</definedName>
    <definedName name="J5R2">#REF!</definedName>
    <definedName name="J6F1">#REF!</definedName>
    <definedName name="J6F2">#REF!</definedName>
    <definedName name="J6F3">#REF!</definedName>
    <definedName name="J6F4">#REF!</definedName>
    <definedName name="J6F5">#REF!</definedName>
    <definedName name="J6FB">#REF!</definedName>
    <definedName name="J6R1">#REF!</definedName>
    <definedName name="J6R2">#REF!</definedName>
    <definedName name="J7_F5">#REF!</definedName>
    <definedName name="J7F1">#REF!</definedName>
    <definedName name="J7F2">#REF!</definedName>
    <definedName name="J7F3">#REF!</definedName>
    <definedName name="J7F4">#REF!</definedName>
    <definedName name="J7FB">#REF!</definedName>
    <definedName name="J7R1">#REF!</definedName>
    <definedName name="J7R2">#REF!</definedName>
    <definedName name="ja">[3]!_p1</definedName>
    <definedName name="jake">[14]!_p1</definedName>
    <definedName name="Jan_Estim">#REF!</definedName>
    <definedName name="Janeiro" localSheetId="3" hidden="1">{"'Janeiro'!$A$1:$I$153"}</definedName>
    <definedName name="Janeiro" hidden="1">{"'Janeiro'!$A$1:$I$153"}</definedName>
    <definedName name="janeiro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janeiro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JCBN">[14]!_xlbgnm.p1</definedName>
    <definedName name="jhjshjd">[7]!__p1</definedName>
    <definedName name="jhkgh">[3]!_p1</definedName>
    <definedName name="jhn">#REF!</definedName>
    <definedName name="jhtyjteyj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htyjteyj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hyjteyj" localSheetId="3" hidden="1">{"1DhPgAbs",#N/A,FALSE,"dHora";"2DhPgPerc",#N/A,FALSE,"dHora";"3DhPgAbsAcum",#N/A,FALSE,"dHora"}</definedName>
    <definedName name="jhyjteyj" hidden="1">{"1DhPgAbs",#N/A,FALSE,"dHora";"2DhPgPerc",#N/A,FALSE,"dHora";"3DhPgAbsAcum",#N/A,FALSE,"dHora"}</definedName>
    <definedName name="jhythrth" localSheetId="3" hidden="1">{"'Janeiro'!$A$1:$I$153"}</definedName>
    <definedName name="jhythrth" hidden="1">{"'Janeiro'!$A$1:$I$153"}</definedName>
    <definedName name="jhytjdtjh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hytjdtjh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hytjhytj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hytjhytj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IJIJ">[8]!___p1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JJJJJJJJJJJJJJJJJJJJJJJJJJJJJJJJJJJJJJJJJJJJJJJJJJJJ">[3]!_p1</definedName>
    <definedName name="jjkjk">[6]!____p1</definedName>
    <definedName name="jk">[8]!___p1</definedName>
    <definedName name="JKJKJ" localSheetId="3" hidden="1">{"'Janeiro'!$A$1:$I$153"}</definedName>
    <definedName name="JKJKJ" hidden="1">{"'Janeiro'!$A$1:$I$153"}</definedName>
    <definedName name="jkmyukyu">[3]!_p1</definedName>
    <definedName name="jktjyr6u">[3]!_p1</definedName>
    <definedName name="jlji">[3]!_p1</definedName>
    <definedName name="jn">[24]!_p1</definedName>
    <definedName name="jngcgb">[3]!_p1</definedName>
    <definedName name="JO">[24]!_p1</definedName>
    <definedName name="JOAO">[56]TAB.Daten!$C$15</definedName>
    <definedName name="JOR">[7]!_p1</definedName>
    <definedName name="jormo">[7]!___p1</definedName>
    <definedName name="jorna1234">[8]!_p1</definedName>
    <definedName name="jornal">[60]capa!$A$1:$A$2</definedName>
    <definedName name="Jornal_1" localSheetId="3" hidden="1">{"'Tnet  Dnet_15_Mn1000'!$A$8:$F$178"}</definedName>
    <definedName name="Jornal_1" hidden="1">{"'Tnet  Dnet_15_Mn1000'!$A$8:$F$178"}</definedName>
    <definedName name="jornal10">[8]!_p1</definedName>
    <definedName name="Jornal2">[7]!___p1</definedName>
    <definedName name="jornal3">[8]!_p1</definedName>
    <definedName name="jornal54">[8]!_p1</definedName>
    <definedName name="jose3" localSheetId="3" hidden="1">{"'Janeiro'!$A$1:$I$153"}</definedName>
    <definedName name="jose3" hidden="1">{"'Janeiro'!$A$1:$I$153"}</definedName>
    <definedName name="JPG">[7]!___p1</definedName>
    <definedName name="JR">[3]!_p1</definedName>
    <definedName name="JR.2">[8]!_p1</definedName>
    <definedName name="jrescisão" localSheetId="3" hidden="1">{"'crono'!$U$12:$W$20"}</definedName>
    <definedName name="jrescisão" localSheetId="0" hidden="1">{"'crono'!$U$12:$W$20"}</definedName>
    <definedName name="jrescisão" hidden="1">{"'crono'!$U$12:$W$20"}</definedName>
    <definedName name="jrescisão_1" localSheetId="3" hidden="1">{"'crono'!$U$12:$W$20"}</definedName>
    <definedName name="jrescisão_1" hidden="1">{"'crono'!$U$12:$W$20"}</definedName>
    <definedName name="jrescisão_2" localSheetId="3" hidden="1">{"'crono'!$U$12:$W$20"}</definedName>
    <definedName name="jrescisão_2" hidden="1">{"'crono'!$U$12:$W$20"}</definedName>
    <definedName name="jrescisão_3" localSheetId="3" hidden="1">{"'crono'!$U$12:$W$20"}</definedName>
    <definedName name="jrescisão_3" hidden="1">{"'crono'!$U$12:$W$20"}</definedName>
    <definedName name="jrescisão_4" localSheetId="3" hidden="1">{"'crono'!$U$12:$W$20"}</definedName>
    <definedName name="jrescisão_4" hidden="1">{"'crono'!$U$12:$W$20"}</definedName>
    <definedName name="jrescisão_5" localSheetId="3" hidden="1">{"'crono'!$U$12:$W$20"}</definedName>
    <definedName name="jrescisão_5" hidden="1">{"'crono'!$U$12:$W$20"}</definedName>
    <definedName name="JrNov">[7]!_p1</definedName>
    <definedName name="jtjtyj" localSheetId="3" hidden="1">{"'Janeiro'!$A$1:$I$153"}</definedName>
    <definedName name="jtjtyj" hidden="1">{"'Janeiro'!$A$1:$I$153"}</definedName>
    <definedName name="jtyjtrh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tyjtrh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tyjty" localSheetId="3" hidden="1">{"1DhPgAbs",#N/A,FALSE,"dHora";"2DhPgPerc",#N/A,FALSE,"dHora";"3DhPgAbsAcum",#N/A,FALSE,"dHora"}</definedName>
    <definedName name="jtyjty" hidden="1">{"1DhPgAbs",#N/A,FALSE,"dHora";"2DhPgPerc",#N/A,FALSE,"dHora";"3DhPgAbsAcum",#N/A,FALSE,"dHora"}</definedName>
    <definedName name="jtyjtyj" localSheetId="3" hidden="1">{"1DhPgAbs",#N/A,FALSE,"dHora";"2DhPgPerc",#N/A,FALSE,"dHora";"3DhPgAbsAcum",#N/A,FALSE,"dHora"}</definedName>
    <definedName name="jtyjtyj" hidden="1">{"1DhPgAbs",#N/A,FALSE,"dHora";"2DhPgPerc",#N/A,FALSE,"dHora";"3DhPgAbsAcum",#N/A,FALSE,"dHora"}</definedName>
    <definedName name="JUL">[17]MENU!$G$2</definedName>
    <definedName name="jul_2" localSheetId="3" hidden="1">{"'RESUMO'!$J$3"}</definedName>
    <definedName name="jul_2" hidden="1">{"'RESUMO'!$J$3"}</definedName>
    <definedName name="jul_2_1" localSheetId="3" hidden="1">{"'RESUMO'!$J$3"}</definedName>
    <definedName name="jul_2_1" hidden="1">{"'RESUMO'!$J$3"}</definedName>
    <definedName name="Julho">[8]!_p1</definedName>
    <definedName name="jumper1">#REF!</definedName>
    <definedName name="jumper10">#REF!</definedName>
    <definedName name="jumper11">#REF!</definedName>
    <definedName name="jumper12">#REF!</definedName>
    <definedName name="jumper2">#REF!</definedName>
    <definedName name="jumper3">#REF!</definedName>
    <definedName name="jumper4">#REF!</definedName>
    <definedName name="jumper5">#REF!</definedName>
    <definedName name="jumper6">#REF!</definedName>
    <definedName name="jumper7">#REF!</definedName>
    <definedName name="jumper8">#REF!</definedName>
    <definedName name="jumper9">#REF!</definedName>
    <definedName name="jumpy1">#REF!</definedName>
    <definedName name="jumpy10">#REF!</definedName>
    <definedName name="jumpy11">#REF!</definedName>
    <definedName name="jumpy12">#REF!</definedName>
    <definedName name="jumpy2">#REF!</definedName>
    <definedName name="jumpy3">#REF!</definedName>
    <definedName name="jumpy4">#REF!</definedName>
    <definedName name="jumpy5">#REF!</definedName>
    <definedName name="jumpy6">#REF!</definedName>
    <definedName name="jumpy7">#REF!</definedName>
    <definedName name="jumpy8">#REF!</definedName>
    <definedName name="jumpy9">#REF!</definedName>
    <definedName name="JUN">[17]MENU!$F$2</definedName>
    <definedName name="junho1">[8]!_p1</definedName>
    <definedName name="junho123">[8]!_p1</definedName>
    <definedName name="juyjtyj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uyjtyj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uykiu">[3]!_p1</definedName>
    <definedName name="jygjty" localSheetId="3" hidden="1">{"1DhPgAbs",#N/A,FALSE,"dHora";"2DhPgPerc",#N/A,FALSE,"dHora";"3DhPgAbsAcum",#N/A,FALSE,"dHora"}</definedName>
    <definedName name="jygjty" hidden="1">{"1DhPgAbs",#N/A,FALSE,"dHora";"2DhPgPerc",#N/A,FALSE,"dHora";"3DhPgAbsAcum",#N/A,FALSE,"dHora"}</definedName>
    <definedName name="jytjrurt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ytjrurt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jyujtjy">[3]!_p1</definedName>
    <definedName name="jyujyuiju" localSheetId="3" hidden="1">{"'Janeiro'!$A$1:$I$153"}</definedName>
    <definedName name="jyujyuiju" hidden="1">{"'Janeiro'!$A$1:$I$153"}</definedName>
    <definedName name="k">[7]!_p1</definedName>
    <definedName name="kellogg">#REF!</definedName>
    <definedName name="Ki_Suco">#REF!</definedName>
    <definedName name="kiñi" hidden="1">#REF!</definedName>
    <definedName name="kiuguik">[3]!_p1</definedName>
    <definedName name="KJ">[7]!_p1</definedName>
    <definedName name="kjkj">[7]!___p1</definedName>
    <definedName name="kjkjç">[7]!__p1</definedName>
    <definedName name="KKK">[24]!_p1</definedName>
    <definedName name="KKKK">[8]!_p1</definedName>
    <definedName name="kkkkkkkkk">[8]!_p1</definedName>
    <definedName name="KKS">'[30]Pen M AS ABC 25+RJ1'!#REF!</definedName>
    <definedName name="kl" hidden="1">#REF!</definedName>
    <definedName name="klçkl" hidden="1">#REF!</definedName>
    <definedName name="KLKKLKÇL" hidden="1">'[15]Est.REV.'!#REF!</definedName>
    <definedName name="klm">#REF!</definedName>
    <definedName name="kuik">[3]!_p1</definedName>
    <definedName name="kuiku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kuiku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kuikuikvyu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kuikuikvyu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kuikut">[3]!_p1</definedName>
    <definedName name="kuiukiu">[3]!_p1</definedName>
    <definedName name="kuyoiyu">[3]!_p1</definedName>
    <definedName name="kyuitu">[3]!_p1</definedName>
    <definedName name="kyukil">[6]!____p1</definedName>
    <definedName name="kyukuik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kyukuik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kyukyuik" localSheetId="3" hidden="1">{"1DhPgAbs",#N/A,FALSE,"dHora";"2DhPgPerc",#N/A,FALSE,"dHora";"3DhPgAbsAcum",#N/A,FALSE,"dHora"}</definedName>
    <definedName name="kyukyuik" hidden="1">{"1DhPgAbs",#N/A,FALSE,"dHora";"2DhPgPerc",#N/A,FALSE,"dHora";"3DhPgAbsAcum",#N/A,FALSE,"dHora"}</definedName>
    <definedName name="kyukyuk" localSheetId="3" hidden="1">{"'Janeiro'!$A$1:$I$153"}</definedName>
    <definedName name="kyukyuk" hidden="1">{"'Janeiro'!$A$1:$I$153"}</definedName>
    <definedName name="kzjcbn" localSheetId="3" hidden="1">{#N/A,#N/A,FALSE,"SP1-OUT";#N/A,#N/A,FALSE,"SP1-NOV";#N/A,#N/A,FALSE,"SANT-OUT";#N/A,#N/A,FALSE,"SANT-NOV";#N/A,#N/A,FALSE,"CAMP-OUT";#N/A,#N/A,FALSE,"CAMP-NOV";#N/A,#N/A,FALSE,"CRONO 1";#N/A,#N/A,FALSE,"CAPA"}</definedName>
    <definedName name="kzjcbn" hidden="1">{#N/A,#N/A,FALSE,"SP1-OUT";#N/A,#N/A,FALSE,"SP1-NOV";#N/A,#N/A,FALSE,"SANT-OUT";#N/A,#N/A,FALSE,"SANT-NOV";#N/A,#N/A,FALSE,"CAMP-OUT";#N/A,#N/A,FALSE,"CAMP-NOV";#N/A,#N/A,FALSE,"CRONO 1";#N/A,#N/A,FALSE,"CAPA"}</definedName>
    <definedName name="Last_Date_Of_Revision">OFFSET([6]!File_Name,0,4,1,1)</definedName>
    <definedName name="LC_AD2">#REF!</definedName>
    <definedName name="LC_AD2_TITLE">#REF!</definedName>
    <definedName name="LC_FA2">#REF!</definedName>
    <definedName name="LC_FA2_TITLE">#REF!</definedName>
    <definedName name="LCPPLA">#REF!</definedName>
    <definedName name="ld" localSheetId="1" hidden="1">#REF!</definedName>
    <definedName name="ld" localSheetId="0" hidden="1">#REF!</definedName>
    <definedName name="ld" hidden="1">#REF!</definedName>
    <definedName name="Leasing">#REF!</definedName>
    <definedName name="leila" hidden="1">#REF!</definedName>
    <definedName name="LEV">'[30]Pen M AS ABC 25+RJ1'!#REF!</definedName>
    <definedName name="LEVANT5">#REF!</definedName>
    <definedName name="Limite">[7]!___p1</definedName>
    <definedName name="Limite1">[7]!____p1</definedName>
    <definedName name="limite2">[7]!___p1</definedName>
    <definedName name="LIMITE3">[7]!___p1</definedName>
    <definedName name="limiteee">[7]!__p1</definedName>
    <definedName name="Links">OFFSET([6]!File_Name,0,4,1,1)</definedName>
    <definedName name="lioliol">[3]!_p1</definedName>
    <definedName name="Lista">#REF!</definedName>
    <definedName name="lk">[7]!___p1</definedName>
    <definedName name="lkj">[7]!___p1</definedName>
    <definedName name="LLL">[8]!_p1</definedName>
    <definedName name="llll">[7]!___p1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_2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_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_3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_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_4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_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_5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_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>[7]!___p1</definedName>
    <definedName name="LO">[17]PARAMETRES!$C$36:$C$37</definedName>
    <definedName name="LOC">#REF!</definedName>
    <definedName name="LOCAIS_VIVO">[7]!_p1</definedName>
    <definedName name="local">[7]!___p1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2">[7]!___p1</definedName>
    <definedName name="localana">[7]!_p1</definedName>
    <definedName name="LON">[8]!_p1</definedName>
    <definedName name="Lona">[8]!_p1</definedName>
    <definedName name="lonado">[8]!_p1</definedName>
    <definedName name="lou">#REF!</definedName>
    <definedName name="lov">[7]!___p1</definedName>
    <definedName name="LOVAIS_VIVO_OK">[7]!_p1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_1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_1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_2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_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_3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_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_4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_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_5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_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[51]CADASTRO!$A$2:$A$73</definedName>
    <definedName name="LTR">#REF!</definedName>
    <definedName name="LU">#REF!</definedName>
    <definedName name="luciana">[7]!_p1</definedName>
    <definedName name="luioli">[3]!_p1</definedName>
    <definedName name="Luiz">[8]!_p1</definedName>
    <definedName name="lula">OFFSET([6]!File_Name,0,4,1,1)</definedName>
    <definedName name="LV_PY_MC">#REF!</definedName>
    <definedName name="LV_PY_QT">#REF!</definedName>
    <definedName name="LV_PY_YT">#REF!</definedName>
    <definedName name="m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2_TOTAL">'[30]Pen M AS ABC 25+RJ1'!#REF!</definedName>
    <definedName name="ma">OFFSET([6]!File_Name,0,4,1,1)</definedName>
    <definedName name="MACRO">#REF!</definedName>
    <definedName name="Mag">[7]!__p1</definedName>
    <definedName name="Magazine">[3]!_p1</definedName>
    <definedName name="MajorHeader">#REF!</definedName>
    <definedName name="mam">[7]!_p1</definedName>
    <definedName name="MAN">[69]Menu!#REF!</definedName>
    <definedName name="manequim">#REF!</definedName>
    <definedName name="MANNUM">[69]Menu!#REF!</definedName>
    <definedName name="mar">[7]!_p1</definedName>
    <definedName name="maranhai">[7]!_p1</definedName>
    <definedName name="MARC">#REF!</definedName>
    <definedName name="marce">[7]!____p1</definedName>
    <definedName name="marco">[14]!_xlbgnm.p1</definedName>
    <definedName name="março">[14]!_xlbgnm.p1</definedName>
    <definedName name="Margin">#REF!</definedName>
    <definedName name="maria">[7]!_p1</definedName>
    <definedName name="marieclaire">#REF!</definedName>
    <definedName name="marin">[7]!_p1</definedName>
    <definedName name="mark">[70]GREG1!#REF!</definedName>
    <definedName name="marketing">[70]GREG1!#REF!</definedName>
    <definedName name="Marylena">#REF!</definedName>
    <definedName name="matnum">[69]Menu!#REF!</definedName>
    <definedName name="MATNUN">[69]Menu!#REF!</definedName>
    <definedName name="MATRIZ">[6]!____p1</definedName>
    <definedName name="max">[7]!_p1</definedName>
    <definedName name="MAX_REACH">#REF!</definedName>
    <definedName name="mb">#REF!</definedName>
    <definedName name="mba">[7]!___p1</definedName>
    <definedName name="mbinda">[7]!___p1</definedName>
    <definedName name="me">[6]!____p1</definedName>
    <definedName name="media">[70]GREG1!#REF!</definedName>
    <definedName name="Mengen_1999">[71]Mengenabgleich!#REF!</definedName>
    <definedName name="Merca">#REF!</definedName>
    <definedName name="merchan" localSheetId="1" hidden="1">#REF!</definedName>
    <definedName name="merchan" localSheetId="0" hidden="1">#REF!</definedName>
    <definedName name="merchan" hidden="1">#REF!</definedName>
    <definedName name="Merchandising" localSheetId="3" hidden="1">{"'Janeiro'!$A$1:$I$153"}</definedName>
    <definedName name="Merchandising" hidden="1">{"'Janeiro'!$A$1:$I$153"}</definedName>
    <definedName name="MES">#REF!</definedName>
    <definedName name="Mês">#REF!</definedName>
    <definedName name="MES_ACOMPANHAMENTO">[38]Mapa!$D$4</definedName>
    <definedName name="MES_ATUAL">#REF!</definedName>
    <definedName name="Mes_Processamento">[53]PRINCIPAL!$C$5</definedName>
    <definedName name="Mes_Real">#REF!</definedName>
    <definedName name="mesant">[26]PRINCIPAL!$H$2</definedName>
    <definedName name="MesCalc">#REF!</definedName>
    <definedName name="Meses">[72]calendario!$A$35:$G$40,[72]calendario!$I$35:$O$40,[72]calendario!$Q$35:$W$40,[72]calendario!$A$26:$G$31,[72]calendario!$I$26:$O$31,[72]calendario!$Q$26:$W$31,[72]calendario!$A$17:$G$22,[72]calendario!$I$17:$O$22,[72]calendario!$Q$17:$W$22,[72]calendario!$Q$8:$W$13,[72]calendario!$I$8:$O$13,[72]calendario!$A$8:$G$13</definedName>
    <definedName name="MesNegociado">#REF!</definedName>
    <definedName name="META">#REF!</definedName>
    <definedName name="Metrô" hidden="1">#REF!</definedName>
    <definedName name="mex">#REF!</definedName>
    <definedName name="MExterior">#REF!</definedName>
    <definedName name="mg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g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g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g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ghyjfyjh">[3]!_p1</definedName>
    <definedName name="mgujyt">[3]!_p1</definedName>
    <definedName name="midia">#REF!</definedName>
    <definedName name="MÍDIA">#REF!</definedName>
    <definedName name="Mídia_Exterior">#REF!</definedName>
    <definedName name="midia_total_neg">#N/A</definedName>
    <definedName name="midia_total_tab">#N/A</definedName>
    <definedName name="mila" localSheetId="3" hidden="1">{#N/A,#N/A,FALSE,"Banco de Dados"}</definedName>
    <definedName name="mila" hidden="1">{#N/A,#N/A,FALSE,"Banco de Dados"}</definedName>
    <definedName name="mila_1" localSheetId="3" hidden="1">{#N/A,#N/A,FALSE,"Banco de Dados"}</definedName>
    <definedName name="mila_1" hidden="1">{#N/A,#N/A,FALSE,"Banco de Dados"}</definedName>
    <definedName name="mila_2" localSheetId="3" hidden="1">{#N/A,#N/A,FALSE,"Banco de Dados"}</definedName>
    <definedName name="mila_2" hidden="1">{#N/A,#N/A,FALSE,"Banco de Dados"}</definedName>
    <definedName name="mila_3" localSheetId="3" hidden="1">{#N/A,#N/A,FALSE,"Banco de Dados"}</definedName>
    <definedName name="mila_3" hidden="1">{#N/A,#N/A,FALSE,"Banco de Dados"}</definedName>
    <definedName name="mila_4" localSheetId="3" hidden="1">{#N/A,#N/A,FALSE,"Banco de Dados"}</definedName>
    <definedName name="mila_4" hidden="1">{#N/A,#N/A,FALSE,"Banco de Dados"}</definedName>
    <definedName name="mila_5" localSheetId="3" hidden="1">{#N/A,#N/A,FALSE,"Banco de Dados"}</definedName>
    <definedName name="mila_5" hidden="1">{#N/A,#N/A,FALSE,"Banco de Dados"}</definedName>
    <definedName name="MIN_BUDGET">#REF!</definedName>
    <definedName name="MIRIAM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IRIAM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IRIAM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IRIAM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khgtd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khgtd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mm">[31]!_xlbgnm.p1</definedName>
    <definedName name="MM_1" localSheetId="3" hidden="1">{"'Tnet  Dnet_15_Mn1000'!$A$8:$F$178"}</definedName>
    <definedName name="MM_1" hidden="1">{"'Tnet  Dnet_15_Mn1000'!$A$8:$F$178"}</definedName>
    <definedName name="mmju">[31]!_xlbgnm.p1</definedName>
    <definedName name="mmm" hidden="1">#REF!</definedName>
    <definedName name="MMMKK">[8]!___p1</definedName>
    <definedName name="mmmm">[14]!_p1</definedName>
    <definedName name="mmsdiw">#REF!</definedName>
    <definedName name="mn" localSheetId="3" hidden="1">{"'Janeiro'!$A$1:$I$153"}</definedName>
    <definedName name="mn" hidden="1">{"'Janeiro'!$A$1:$I$153"}</definedName>
    <definedName name="mnml">[7]!___p1</definedName>
    <definedName name="mo">#REF!</definedName>
    <definedName name="mob">[7]!_p1</definedName>
    <definedName name="MOB.URBANO">#REF!</definedName>
    <definedName name="Mobiliário">#REF!</definedName>
    <definedName name="MOC">[18]MOC!$A$6:$AU$50</definedName>
    <definedName name="modamoldes">#REF!</definedName>
    <definedName name="MODELO">[14]!_xlbgnm.p1</definedName>
    <definedName name="Moeda">#REF!</definedName>
    <definedName name="mois">#REF!</definedName>
    <definedName name="mojoiji">[7]!___p1</definedName>
    <definedName name="MONICS" localSheetId="3" hidden="1">{#N/A,#N/A,FALSE,"BALLANTINE´S ";#N/A,#N/A,FALSE,"FUNDADOR"}</definedName>
    <definedName name="MONICS" hidden="1">{#N/A,#N/A,FALSE,"BALLANTINE´S ";#N/A,#N/A,FALSE,"FUNDADOR"}</definedName>
    <definedName name="MONICS_1" localSheetId="3" hidden="1">{#N/A,#N/A,FALSE,"BALLANTINE´S ";#N/A,#N/A,FALSE,"FUNDADOR"}</definedName>
    <definedName name="MONICS_1" hidden="1">{#N/A,#N/A,FALSE,"BALLANTINE´S ";#N/A,#N/A,FALSE,"FUNDADOR"}</definedName>
    <definedName name="MONICS_2" localSheetId="3" hidden="1">{#N/A,#N/A,FALSE,"BALLANTINE´S ";#N/A,#N/A,FALSE,"FUNDADOR"}</definedName>
    <definedName name="MONICS_2" hidden="1">{#N/A,#N/A,FALSE,"BALLANTINE´S ";#N/A,#N/A,FALSE,"FUNDADOR"}</definedName>
    <definedName name="MONICS_3" localSheetId="3" hidden="1">{#N/A,#N/A,FALSE,"BALLANTINE´S ";#N/A,#N/A,FALSE,"FUNDADOR"}</definedName>
    <definedName name="MONICS_3" hidden="1">{#N/A,#N/A,FALSE,"BALLANTINE´S ";#N/A,#N/A,FALSE,"FUNDADOR"}</definedName>
    <definedName name="MONICS_4" localSheetId="3" hidden="1">{#N/A,#N/A,FALSE,"BALLANTINE´S ";#N/A,#N/A,FALSE,"FUNDADOR"}</definedName>
    <definedName name="MONICS_4" hidden="1">{#N/A,#N/A,FALSE,"BALLANTINE´S ";#N/A,#N/A,FALSE,"FUNDADOR"}</definedName>
    <definedName name="MONICS_5" localSheetId="3" hidden="1">{#N/A,#N/A,FALSE,"BALLANTINE´S ";#N/A,#N/A,FALSE,"FUNDADOR"}</definedName>
    <definedName name="MONICS_5" hidden="1">{#N/A,#N/A,FALSE,"BALLANTINE´S ";#N/A,#N/A,FALSE,"FUNDADOR"}</definedName>
    <definedName name="monique">[7]!____p1</definedName>
    <definedName name="morto">[3]!_p1</definedName>
    <definedName name="Mot">#REF!</definedName>
    <definedName name="motivo">#REF!</definedName>
    <definedName name="MOTIVO1">#REF!</definedName>
    <definedName name="motorola">[8]!___p1</definedName>
    <definedName name="MOYEN">'[46]recap 2003'!#REF!</definedName>
    <definedName name="MRC">[7]!___p1</definedName>
    <definedName name="mt">#REF!</definedName>
    <definedName name="mtv">[31]!_xlbgnm.p1</definedName>
    <definedName name="mtve">[31]!_xlbgnm.p1</definedName>
    <definedName name="mu">'[73]MONTH-YTD'!#REF!</definedName>
    <definedName name="MUB">[24]!_p1</definedName>
    <definedName name="Muda_Cor">[65]!Muda_Cor</definedName>
    <definedName name="Mun">#REF!</definedName>
    <definedName name="MUR">[8]!___p1</definedName>
    <definedName name="murs">[8]!___p1</definedName>
    <definedName name="mv">[3]!_p1</definedName>
    <definedName name="MY">[17]MENU!$E$2</definedName>
    <definedName name="n">[7]!_p1</definedName>
    <definedName name="naãsodvmsapnvew">[14]!_p1</definedName>
    <definedName name="nao" localSheetId="3" hidden="1">{#N/A,#N/A,FALSE,"SP1-OUT";#N/A,#N/A,FALSE,"SP1-NOV";#N/A,#N/A,FALSE,"SANT-OUT";#N/A,#N/A,FALSE,"SANT-NOV";#N/A,#N/A,FALSE,"CAMP-OUT";#N/A,#N/A,FALSE,"CAMP-NOV";#N/A,#N/A,FALSE,"CRONO 1";#N/A,#N/A,FALSE,"CAPA"}</definedName>
    <definedName name="nao" hidden="1">{#N/A,#N/A,FALSE,"SP1-OUT";#N/A,#N/A,FALSE,"SP1-NOV";#N/A,#N/A,FALSE,"SANT-OUT";#N/A,#N/A,FALSE,"SANT-NOV";#N/A,#N/A,FALSE,"CAMP-OUT";#N/A,#N/A,FALSE,"CAMP-NOV";#N/A,#N/A,FALSE,"CRONO 1";#N/A,#N/A,FALSE,"CAPA"}</definedName>
    <definedName name="não">[14]!_xlbgnm.p1</definedName>
    <definedName name="não1">[14]!_xlbgnm.p1</definedName>
    <definedName name="naua">[8]!___p1</definedName>
    <definedName name="nbgfhygf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nbgfhygf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NBVN">#REF!</definedName>
    <definedName name="nbytgh">#REF!</definedName>
    <definedName name="ndghfth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ndghfth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neg_dig">#N/A</definedName>
    <definedName name="neg_jp_ctba">#N/A</definedName>
    <definedName name="neg_jp_cvel">#N/A</definedName>
    <definedName name="neg_jp_estado">#N/A</definedName>
    <definedName name="neg_jp_pg">#N/A</definedName>
    <definedName name="neg_tv_ctba">#N/A</definedName>
    <definedName name="neg_tv_estado">#N/A</definedName>
    <definedName name="neg_tv_ldn">#N/A</definedName>
    <definedName name="neg_tv_mga">#N/A</definedName>
    <definedName name="neg_tv_oeste">#N/A</definedName>
    <definedName name="negociação">[6]!_p1</definedName>
    <definedName name="neide" localSheetId="3" hidden="1">{"'Janeiro'!$A$1:$I$153"}</definedName>
    <definedName name="neide" hidden="1">{"'Janeiro'!$A$1:$I$153"}</definedName>
    <definedName name="neide_1" localSheetId="3" hidden="1">{"'Janeiro'!$A$1:$I$153"}</definedName>
    <definedName name="neide_1" hidden="1">{"'Janeiro'!$A$1:$I$153"}</definedName>
    <definedName name="neil" localSheetId="3" hidden="1">{"AUTONOMO_F_6",#N/A,FALSE,"RE1003"}</definedName>
    <definedName name="neil" hidden="1">{"AUTONOMO_F_6",#N/A,FALSE,"RE1003"}</definedName>
    <definedName name="nEW">#REF!</definedName>
    <definedName name="News">#REF!</definedName>
    <definedName name="newspaper">[6]!_p1</definedName>
    <definedName name="ngghjhdfzsnmhsfngfnj">[7]!___p1</definedName>
    <definedName name="NGHYJYT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NGHYJYT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ngtheht">[3]!_p1</definedName>
    <definedName name="NHBSM">'[45]NH-REP'!$A$93:$Q$144</definedName>
    <definedName name="NHCGM">'[45]NH-REP'!$A$166:$Q$219</definedName>
    <definedName name="NHCGQ">'[45]NH-REP'!$S$166:$AA$219</definedName>
    <definedName name="NHGJTYHTR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NHGJTYHTR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nhjntyj">[3]!_p1</definedName>
    <definedName name="NHNVOSUMMARY">'[45]NH-REP'!$A$602:$J$640</definedName>
    <definedName name="NHNVOSUMREAIS">'[45]NH-REP'!$A$643:$J$680</definedName>
    <definedName name="NHPLM">'[45]NH-REP'!$A$3:$Q$81</definedName>
    <definedName name="NHPLQ">'[45]NH-REP'!$S$3:$AA$81</definedName>
    <definedName name="NHPLYEAR">'[45]NH-REP'!$AC$3:$AN$81</definedName>
    <definedName name="NHQTLSUMMARY">'[45]NH-REP'!$A$552:$L$598</definedName>
    <definedName name="ñiñ" hidden="1">#REF!</definedName>
    <definedName name="NJKJKKNK">[8]!___p1</definedName>
    <definedName name="NJM">#REF!</definedName>
    <definedName name="NM">[3]!_p1</definedName>
    <definedName name="NMBHJ">[7]!__p1</definedName>
    <definedName name="NMHMNHG">[3]!_p1</definedName>
    <definedName name="nnn">[31]!_xlbgnm.p1</definedName>
    <definedName name="nnnn">#REF!</definedName>
    <definedName name="no">OFFSET([6]!File_Name,0,5,1,1)</definedName>
    <definedName name="nome">[3]!_p1</definedName>
    <definedName name="NOME_PAINEL">[38]Mapa!$B$1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hyper">#REF!</definedName>
    <definedName name="NONO">[14]!_xlbgnm.p1</definedName>
    <definedName name="NONO1">[14]!_xlbgnm.p1</definedName>
    <definedName name="North">'[74]Budget Coca-Cola'!#REF!</definedName>
    <definedName name="NOV">[7]!_p1</definedName>
    <definedName name="nova">[7]!___p1</definedName>
    <definedName name="novembro">[14]!_xlbgnm.p1</definedName>
    <definedName name="novo">#REF!</definedName>
    <definedName name="NPR">[17]PARAMETRES!$C$16</definedName>
    <definedName name="NRB">[8]!___p1</definedName>
    <definedName name="NS">#REF!</definedName>
    <definedName name="ntyjrtj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ntyjrtj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nu">OFFSET([6]!File_Name,0,1,1,1)</definedName>
    <definedName name="num">OFFSET([6]!File_Name,0,3,1,1)</definedName>
    <definedName name="Number_Of_Sheets">OFFSET([6]!File_Name,0,1,1,1)</definedName>
    <definedName name="NUMERODEORDEM">#REF!</definedName>
    <definedName name="NWC1999AM">'[44]YEAR=NH'!#REF!</definedName>
    <definedName name="NWCH2000M">'[44]YEAR=NH'!#REF!</definedName>
    <definedName name="o">[7]!___p1</definedName>
    <definedName name="O.Branco">#REF!</definedName>
    <definedName name="Obj_Dez97">#REF!</definedName>
    <definedName name="OBJECTIVES">#REF!</definedName>
    <definedName name="OBJECTIVES_LIST">#REF!</definedName>
    <definedName name="Obszar_wydruku_MI">#REF!</definedName>
    <definedName name="OBZ" localSheetId="3" hidden="1">{#N/A,#N/A,FALSE,"ROTINA";#N/A,#N/A,FALSE,"ITENS";#N/A,#N/A,FALSE,"ACOMP"}</definedName>
    <definedName name="OBZ" localSheetId="0" hidden="1">{#N/A,#N/A,FALSE,"ROTINA";#N/A,#N/A,FALSE,"ITENS";#N/A,#N/A,FALSE,"ACOMP"}</definedName>
    <definedName name="OBZ" hidden="1">{#N/A,#N/A,FALSE,"ROTINA";#N/A,#N/A,FALSE,"ITENS";#N/A,#N/A,FALSE,"ACOMP"}</definedName>
    <definedName name="OC">[17]MENU!$J$2</definedName>
    <definedName name="OD">[7]!_p1</definedName>
    <definedName name="oer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oer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oetrk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oetrk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oi">[7]!_p1</definedName>
    <definedName name="oi_1" localSheetId="3" hidden="1">{"'Tnet  Dnet_15_Mn1000'!$A$8:$F$178"}</definedName>
    <definedName name="oi_1" hidden="1">{"'Tnet  Dnet_15_Mn1000'!$A$8:$F$178"}</definedName>
    <definedName name="oiiuúih" hidden="1">#REF!</definedName>
    <definedName name="oikl">[3]!_p1</definedName>
    <definedName name="oilui">[3]!_p1</definedName>
    <definedName name="oipí" localSheetId="3" hidden="1">{#N/A,#N/A,TRUE,"EMITI";#N/A,#N/A,TRUE,"XEMITI"}</definedName>
    <definedName name="oipí" hidden="1">{#N/A,#N/A,TRUE,"EMITI";#N/A,#N/A,TRUE,"XEMITI"}</definedName>
    <definedName name="oireitnfrjrf">[14]!_xlbgnm.p1</definedName>
    <definedName name="ok">#REF!</definedName>
    <definedName name="OKK">#REF!</definedName>
    <definedName name="okokok">[8]!_p1</definedName>
    <definedName name="OLAAAAAAAAAA" hidden="1">#N/A</definedName>
    <definedName name="OLI">OFFSET([24]!hh,0,4,1,1)</definedName>
    <definedName name="olpuiopyi">[3]!_p1</definedName>
    <definedName name="online">#REF!</definedName>
    <definedName name="OO">[8]!___p1</definedName>
    <definedName name="OOH">[3]!_p1</definedName>
    <definedName name="ooo">#REF!</definedName>
    <definedName name="op">[7]!___p1</definedName>
    <definedName name="opcao" localSheetId="3" hidden="1">{#N/A,#N/A,FALSE,"SP1-OUT";#N/A,#N/A,FALSE,"SP1-NOV";#N/A,#N/A,FALSE,"SANT-OUT";#N/A,#N/A,FALSE,"SANT-NOV";#N/A,#N/A,FALSE,"CAMP-OUT";#N/A,#N/A,FALSE,"CAMP-NOV";#N/A,#N/A,FALSE,"CRONO 1";#N/A,#N/A,FALSE,"CAPA"}</definedName>
    <definedName name="opcao" hidden="1">{#N/A,#N/A,FALSE,"SP1-OUT";#N/A,#N/A,FALSE,"SP1-NOV";#N/A,#N/A,FALSE,"SANT-OUT";#N/A,#N/A,FALSE,"SANT-NOV";#N/A,#N/A,FALSE,"CAMP-OUT";#N/A,#N/A,FALSE,"CAMP-NOV";#N/A,#N/A,FALSE,"CRONO 1";#N/A,#N/A,FALSE,"CAPA"}</definedName>
    <definedName name="OPÇÃO" localSheetId="3" hidden="1">{#N/A,#N/A,FALSE,"SP1-OUT";#N/A,#N/A,FALSE,"SP1-NOV";#N/A,#N/A,FALSE,"SANT-OUT";#N/A,#N/A,FALSE,"SANT-NOV";#N/A,#N/A,FALSE,"CAMP-OUT";#N/A,#N/A,FALSE,"CAMP-NOV";#N/A,#N/A,FALSE,"CRONO 1";#N/A,#N/A,FALSE,"CAPA"}</definedName>
    <definedName name="OPÇÃO" hidden="1">{#N/A,#N/A,FALSE,"SP1-OUT";#N/A,#N/A,FALSE,"SP1-NOV";#N/A,#N/A,FALSE,"SANT-OUT";#N/A,#N/A,FALSE,"SANT-NOV";#N/A,#N/A,FALSE,"CAMP-OUT";#N/A,#N/A,FALSE,"CAMP-NOV";#N/A,#N/A,FALSE,"CRONO 1";#N/A,#N/A,FALSE,"CAPA"}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ões" localSheetId="3" hidden="1">{"'Janeiro'!$A$1:$I$153"}</definedName>
    <definedName name="opções" hidden="1">{"'Janeiro'!$A$1:$I$153"}</definedName>
    <definedName name="ORDEMTERRITORIO">#REF!</definedName>
    <definedName name="Other">OFFSET([6]!File_Name,0,6,1,1)</definedName>
    <definedName name="ots">#REF!</definedName>
    <definedName name="oudoor">[8]!_p1</definedName>
    <definedName name="ouluiol">[3]!_p1</definedName>
    <definedName name="OUT">[7]!___p1</definedName>
    <definedName name="Out_96">'[63]Resumo por P'!$J$27</definedName>
    <definedName name="outdoor">[7]!_p1</definedName>
    <definedName name="outdoor1">#REF!</definedName>
    <definedName name="outdoro">[7]!_p1</definedName>
    <definedName name="OUTDR">[7]!_p1</definedName>
    <definedName name="OUTRAS">#REF!</definedName>
    <definedName name="outu">[7]!__p1</definedName>
    <definedName name="Outubro">[6]!____p1</definedName>
    <definedName name="oy">[6]!____p1</definedName>
    <definedName name="p">[7]!_p1</definedName>
    <definedName name="p13.Bk_Depn_Schedule">#REF!</definedName>
    <definedName name="P299Q">#REF!</definedName>
    <definedName name="PA">[7]!_p1</definedName>
    <definedName name="paarna1">[3]!_p1</definedName>
    <definedName name="pag">#REF!</definedName>
    <definedName name="PAGE1">#REF!</definedName>
    <definedName name="PAGE1_11">#REF!</definedName>
    <definedName name="PAGE1_2">#REF!</definedName>
    <definedName name="PAGE10">#REF!</definedName>
    <definedName name="PAGE11">#REF!</definedName>
    <definedName name="PAGE12">#REF!</definedName>
    <definedName name="PAGE2">#REF!</definedName>
    <definedName name="PAGE3">#REF!</definedName>
    <definedName name="PAGE3_5">#REF!</definedName>
    <definedName name="PAGE4">#REF!</definedName>
    <definedName name="PAGE5">#REF!</definedName>
    <definedName name="PAGE6">#REF!</definedName>
    <definedName name="PAGE6_9">#REF!</definedName>
    <definedName name="PAGE7">#REF!</definedName>
    <definedName name="PAGE8">#REF!</definedName>
    <definedName name="PAGE9">#REF!</definedName>
    <definedName name="Painel">#REF!</definedName>
    <definedName name="Papel">[75]Premissas!$E$15</definedName>
    <definedName name="parana">[3]!_p1</definedName>
    <definedName name="parana1">[3]!_p1</definedName>
    <definedName name="parana1a">[3]!_p1</definedName>
    <definedName name="parana2">[3]!_p1</definedName>
    <definedName name="parana2a">[3]!_p1</definedName>
    <definedName name="parana3">[3]!_p1</definedName>
    <definedName name="parana4">[3]!_p1</definedName>
    <definedName name="parana5">[3]!_p1</definedName>
    <definedName name="parana6">[3]!_p1</definedName>
    <definedName name="parana7">[3]!_p1</definedName>
    <definedName name="parana8">[3]!_p1</definedName>
    <definedName name="parana9">[3]!_p1</definedName>
    <definedName name="parrrr">[7]!___p1</definedName>
    <definedName name="Participação">#REF!</definedName>
    <definedName name="Pascoa">#REF!</definedName>
    <definedName name="Páscoa">#REF!</definedName>
    <definedName name="pasta2">[8]!_p1</definedName>
    <definedName name="pastel">#REF!</definedName>
    <definedName name="Patricia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Patricia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patroc">#REF!</definedName>
    <definedName name="PATY">[7]!_p1</definedName>
    <definedName name="PAUTA">#REF!</definedName>
    <definedName name="PCVN">#REF!</definedName>
    <definedName name="PD">'[37]Ranking Geral - Mês'!$A$3:$G$353</definedName>
    <definedName name="pe">[6]!____p1</definedName>
    <definedName name="PEBA">#REF!</definedName>
    <definedName name="PEFAC2" localSheetId="3" hidden="1">{#N/A,#N/A,FALSE,"BALLANTINE´S ";#N/A,#N/A,FALSE,"FUNDADOR"}</definedName>
    <definedName name="PEFAC2" hidden="1">{#N/A,#N/A,FALSE,"BALLANTINE´S ";#N/A,#N/A,FALSE,"FUNDADOR"}</definedName>
    <definedName name="PEFAC2_1" localSheetId="3" hidden="1">{#N/A,#N/A,FALSE,"BALLANTINE´S ";#N/A,#N/A,FALSE,"FUNDADOR"}</definedName>
    <definedName name="PEFAC2_1" hidden="1">{#N/A,#N/A,FALSE,"BALLANTINE´S ";#N/A,#N/A,FALSE,"FUNDADOR"}</definedName>
    <definedName name="PEFAC2_2" localSheetId="3" hidden="1">{#N/A,#N/A,FALSE,"BALLANTINE´S ";#N/A,#N/A,FALSE,"FUNDADOR"}</definedName>
    <definedName name="PEFAC2_2" hidden="1">{#N/A,#N/A,FALSE,"BALLANTINE´S ";#N/A,#N/A,FALSE,"FUNDADOR"}</definedName>
    <definedName name="PEFAC2_3" localSheetId="3" hidden="1">{#N/A,#N/A,FALSE,"BALLANTINE´S ";#N/A,#N/A,FALSE,"FUNDADOR"}</definedName>
    <definedName name="PEFAC2_3" hidden="1">{#N/A,#N/A,FALSE,"BALLANTINE´S ";#N/A,#N/A,FALSE,"FUNDADOR"}</definedName>
    <definedName name="PEFAC2_4" localSheetId="3" hidden="1">{#N/A,#N/A,FALSE,"BALLANTINE´S ";#N/A,#N/A,FALSE,"FUNDADOR"}</definedName>
    <definedName name="PEFAC2_4" hidden="1">{#N/A,#N/A,FALSE,"BALLANTINE´S ";#N/A,#N/A,FALSE,"FUNDADOR"}</definedName>
    <definedName name="PEFAC2_5" localSheetId="3" hidden="1">{#N/A,#N/A,FALSE,"BALLANTINE´S ";#N/A,#N/A,FALSE,"FUNDADOR"}</definedName>
    <definedName name="PEFAC2_5" hidden="1">{#N/A,#N/A,FALSE,"BALLANTINE´S ";#N/A,#N/A,FALSE,"FUNDADOR"}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>[24]!_p1</definedName>
    <definedName name="perfilglobo">#REF!</definedName>
    <definedName name="PERM">#REF!</definedName>
    <definedName name="PERMANT">#REF!</definedName>
    <definedName name="PERORF">#REF!</definedName>
    <definedName name="peso">'[76]Rotativo RSE'!$M$1:$N$11</definedName>
    <definedName name="pig">#REF!</definedName>
    <definedName name="PIPOCA" localSheetId="3" hidden="1">{#N/A,#N/A,FALSE,"SP1-OUT";#N/A,#N/A,FALSE,"SP1-NOV";#N/A,#N/A,FALSE,"SANT-OUT";#N/A,#N/A,FALSE,"SANT-NOV";#N/A,#N/A,FALSE,"CAMP-OUT";#N/A,#N/A,FALSE,"CAMP-NOV";#N/A,#N/A,FALSE,"CRONO 1";#N/A,#N/A,FALSE,"CAPA"}</definedName>
    <definedName name="PIPOCA" hidden="1">{#N/A,#N/A,FALSE,"SP1-OUT";#N/A,#N/A,FALSE,"SP1-NOV";#N/A,#N/A,FALSE,"SANT-OUT";#N/A,#N/A,FALSE,"SANT-NOV";#N/A,#N/A,FALSE,"CAMP-OUT";#N/A,#N/A,FALSE,"CAMP-NOV";#N/A,#N/A,FALSE,"CRONO 1";#N/A,#N/A,FALSE,"CAPA"}</definedName>
    <definedName name="pira">#REF!</definedName>
    <definedName name="PIs_11" hidden="1">#N/A</definedName>
    <definedName name="pkyt">[7]!____p1</definedName>
    <definedName name="PL">'[77]outdoor-projetos'!#REF!</definedName>
    <definedName name="pl_LC">#REF!</definedName>
    <definedName name="PL2000Q">#REF!</definedName>
    <definedName name="PL2OOOM">#REF!</definedName>
    <definedName name="pl999M">#REF!</definedName>
    <definedName name="plam">[7]!___p1</definedName>
    <definedName name="plan">[7]!___p1</definedName>
    <definedName name="PLAN_A6874CA2_7E1A_11d2_8615_006097CC7F35">#REF!</definedName>
    <definedName name="PLAN_BRANDFX">#REF!</definedName>
    <definedName name="Plan_Media_2000" localSheetId="3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Plan_Media_2000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plan1">[3]!_p1</definedName>
    <definedName name="plan2">[3]!_p1</definedName>
    <definedName name="Planejamento">#REF!</definedName>
    <definedName name="Planilha">[14]!_xlbgnm.p1</definedName>
    <definedName name="Planner">OFFSET(#REF!,0,0,COUNTA(#REF!)-1,1)</definedName>
    <definedName name="planoa">'[77]outdoor-projetos'!#REF!</definedName>
    <definedName name="planob">#REF!</definedName>
    <definedName name="planoc">'[77]outdoor-projetos'!#REF!</definedName>
    <definedName name="playboy">#REF!</definedName>
    <definedName name="PLH1999M">'[44]YEAR=NH'!#REF!</definedName>
    <definedName name="PLH2000M">'[45]PL$'!$A$3:$AD$117</definedName>
    <definedName name="PLH2000MCONDENSED">'[44]YEAR=NH'!#REF!</definedName>
    <definedName name="PLHSUMMARY">'[44]YEAR=NH'!#REF!</definedName>
    <definedName name="PLNH2000M">'[45]NH-PL'!#REF!</definedName>
    <definedName name="PLNH2000QTR">'[45]NH-PL'!#REF!</definedName>
    <definedName name="PLNHSUMMARY">'[45]NH-PL'!#REF!</definedName>
    <definedName name="Ploc_Rei">#REF!</definedName>
    <definedName name="plplf">[6]!____p1</definedName>
    <definedName name="PLPLPLPLPL888">#REF!</definedName>
    <definedName name="PLSUMM">#REF!</definedName>
    <definedName name="PLU">#REF!</definedName>
    <definedName name="PMAX">[78]CONTROLE!$P$14</definedName>
    <definedName name="PMIN">[78]CONTROLE!$P$13</definedName>
    <definedName name="po">#REF!</definedName>
    <definedName name="Pontos___Email">#REF!</definedName>
    <definedName name="popopo">#REF!</definedName>
    <definedName name="por" localSheetId="3" hidden="1">{"'crono'!$U$12:$W$20"}</definedName>
    <definedName name="por" hidden="1">{"'crono'!$U$12:$W$20"}</definedName>
    <definedName name="porra">'[79]Budget Coca-Cola'!#REF!</definedName>
    <definedName name="porto">[7]!_p1</definedName>
    <definedName name="Pos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Pos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POSIT">#REF!</definedName>
    <definedName name="post">#REF!</definedName>
    <definedName name="PP">#REF!</definedName>
    <definedName name="ppp">[31]!_xlbgnm.p1</definedName>
    <definedName name="pppo">[31]!_xlbgnm.p1</definedName>
    <definedName name="PPPPPPPPPPPPP">[8]!___p1</definedName>
    <definedName name="PPPPPPPPPPPPPPPPPPPPPPPPPPPP">[8]!__p1</definedName>
    <definedName name="PR">[17]PARAMETRES!$C$11</definedName>
    <definedName name="PRAC">#REF!</definedName>
    <definedName name="praça">#REF!</definedName>
    <definedName name="praças">[80]apoio!$A$3:$A$15</definedName>
    <definedName name="Prazos">#N/A</definedName>
    <definedName name="Preço_Dez97">#REF!</definedName>
    <definedName name="prensa" hidden="1">[35]anarev!$Q$10:$Q$59</definedName>
    <definedName name="PRINCIPAL">#REF!</definedName>
    <definedName name="Print">#REF!</definedName>
    <definedName name="Print_Area_MI">#REF!</definedName>
    <definedName name="Prioridade1">[81]Empresas!$B$1:$B$3</definedName>
    <definedName name="Processos">#REF!</definedName>
    <definedName name="PROD" localSheetId="3" hidden="1">{#N/A,#N/A,FALSE,"SP1-OUT";#N/A,#N/A,FALSE,"SP1-NOV";#N/A,#N/A,FALSE,"SANT-OUT";#N/A,#N/A,FALSE,"SANT-NOV";#N/A,#N/A,FALSE,"CAMP-OUT";#N/A,#N/A,FALSE,"CAMP-NOV";#N/A,#N/A,FALSE,"CRONO 1";#N/A,#N/A,FALSE,"CAPA"}</definedName>
    <definedName name="PROD" hidden="1">{#N/A,#N/A,FALSE,"SP1-OUT";#N/A,#N/A,FALSE,"SP1-NOV";#N/A,#N/A,FALSE,"SANT-OUT";#N/A,#N/A,FALSE,"SANT-NOV";#N/A,#N/A,FALSE,"CAMP-OUT";#N/A,#N/A,FALSE,"CAMP-NOV";#N/A,#N/A,FALSE,"CRONO 1";#N/A,#N/A,FALSE,"CAPA"}</definedName>
    <definedName name="Produ" localSheetId="3" hidden="1">{#N/A,#N/A,FALSE,"SP1-OUT";#N/A,#N/A,FALSE,"SP1-NOV";#N/A,#N/A,FALSE,"SANT-OUT";#N/A,#N/A,FALSE,"SANT-NOV";#N/A,#N/A,FALSE,"CAMP-OUT";#N/A,#N/A,FALSE,"CAMP-NOV";#N/A,#N/A,FALSE,"CRONO 1";#N/A,#N/A,FALSE,"CAPA"}</definedName>
    <definedName name="Produ" hidden="1">{#N/A,#N/A,FALSE,"SP1-OUT";#N/A,#N/A,FALSE,"SP1-NOV";#N/A,#N/A,FALSE,"SANT-OUT";#N/A,#N/A,FALSE,"SANT-NOV";#N/A,#N/A,FALSE,"CAMP-OUT";#N/A,#N/A,FALSE,"CAMP-NOV";#N/A,#N/A,FALSE,"CRONO 1";#N/A,#N/A,FALSE,"CAPA"}</definedName>
    <definedName name="PRODUCAO" localSheetId="3" hidden="1">{#N/A,#N/A,FALSE,"SP1-OUT";#N/A,#N/A,FALSE,"SP1-NOV";#N/A,#N/A,FALSE,"SANT-OUT";#N/A,#N/A,FALSE,"SANT-NOV";#N/A,#N/A,FALSE,"CAMP-OUT";#N/A,#N/A,FALSE,"CAMP-NOV";#N/A,#N/A,FALSE,"CRONO 1";#N/A,#N/A,FALSE,"CAPA"}</definedName>
    <definedName name="PRODUCAO" hidden="1">{#N/A,#N/A,FALSE,"SP1-OUT";#N/A,#N/A,FALSE,"SP1-NOV";#N/A,#N/A,FALSE,"SANT-OUT";#N/A,#N/A,FALSE,"SANT-NOV";#N/A,#N/A,FALSE,"CAMP-OUT";#N/A,#N/A,FALSE,"CAMP-NOV";#N/A,#N/A,FALSE,"CRONO 1";#N/A,#N/A,FALSE,"CAPA"}</definedName>
    <definedName name="Produto">[50]Domestic!#REF!</definedName>
    <definedName name="prog.TV" localSheetId="3" hidden="1">{"'crono'!$U$12:$W$20"}</definedName>
    <definedName name="prog.TV" localSheetId="0" hidden="1">{"'crono'!$U$12:$W$20"}</definedName>
    <definedName name="prog.TV" hidden="1">{"'crono'!$U$12:$W$20"}</definedName>
    <definedName name="Progr.Base">#REF!</definedName>
    <definedName name="PROGR.SP">[60]capa!$A$1:$A$2</definedName>
    <definedName name="Programas_AB">OFFSET(#REF!,0,0,COUNTA(#REF!)-1,1)</definedName>
    <definedName name="Programas_BH">OFFSET(#REF!,0,0,COUNTA(#REF!)-1,1)</definedName>
    <definedName name="Programas_BL">OFFSET(#REF!,0,0,COUNTA(#REF!)-1,1)</definedName>
    <definedName name="Programas_KB">OFFSET(#REF!,0,0,COUNTA(#REF!)-1,1)</definedName>
    <definedName name="Programas_LT">OFFSET(#REF!,0,0,COUNTA(#REF!)-1,1)</definedName>
    <definedName name="Programas_PB">OFFSET(#REF!,0,0,COUNTA(#REF!)-1,1)</definedName>
    <definedName name="Projetos" localSheetId="3" hidden="1">{#N/A,#N/A,FALSE,"ROTINA";#N/A,#N/A,FALSE,"ITENS";#N/A,#N/A,FALSE,"ACOMP"}</definedName>
    <definedName name="Projetos" localSheetId="0" hidden="1">{#N/A,#N/A,FALSE,"ROTINA";#N/A,#N/A,FALSE,"ITENS";#N/A,#N/A,FALSE,"ACOMP"}</definedName>
    <definedName name="Projetos" hidden="1">{#N/A,#N/A,FALSE,"ROTINA";#N/A,#N/A,FALSE,"ITENS";#N/A,#N/A,FALSE,"ACOMP"}</definedName>
    <definedName name="prop_AverageOTS">#REF!</definedName>
    <definedName name="prop_Campaign">#REF!</definedName>
    <definedName name="prop_Client">#REF!</definedName>
    <definedName name="prop_ClientDivision">#REF!</definedName>
    <definedName name="prop_Country">#REF!</definedName>
    <definedName name="prop_Currency">#REF!</definedName>
    <definedName name="prop_Date">#REF!</definedName>
    <definedName name="prop_ExchangeRate">#REF!</definedName>
    <definedName name="prop_IndirectExchangeRate">#REF!</definedName>
    <definedName name="prop_MediaBuyingTarget">#REF!</definedName>
    <definedName name="prop_MediaType">#REF!</definedName>
    <definedName name="prop_PercentageCover">#REF!</definedName>
    <definedName name="prop_PlanNumber">#REF!</definedName>
    <definedName name="prop_ProductArea">#REF!</definedName>
    <definedName name="prop_Quotation">#REF!</definedName>
    <definedName name="prop_Source">#REF!</definedName>
    <definedName name="prop_UniverseSize">#REF!</definedName>
    <definedName name="prop_Year">#REF!</definedName>
    <definedName name="Propaganda">[34]Franqueado!#REF!</definedName>
    <definedName name="PROVN">#REF!</definedName>
    <definedName name="PROVNVAL">#REF!</definedName>
    <definedName name="PRP">[28]PRP!$A$6:$AV$50</definedName>
    <definedName name="PRTCON">#REF!</definedName>
    <definedName name="PRTCON2">#REF!</definedName>
    <definedName name="PRTHEAD">#REF!</definedName>
    <definedName name="PRTMONTHLY">#REF!</definedName>
    <definedName name="PRTPUTTAKE">#REF!</definedName>
    <definedName name="PRTSUMMARY">#REF!</definedName>
    <definedName name="PRUEBA">#N/A</definedName>
    <definedName name="PSS">[17]PARAMETRES!$C$33:$C$34</definedName>
    <definedName name="PTNHDETAILED">'[45]NH-P&amp;T'!$A$1:$K$109</definedName>
    <definedName name="PTNHSUMMARY">'[45]NH-P&amp;T'!$A$113:$K$166</definedName>
    <definedName name="PTNR">'[30]Pen M AS ABC 25+RJ1'!#REF!</definedName>
    <definedName name="q">[7]!__p1</definedName>
    <definedName name="QAQA">'[30]Pen M AS ABC 25+RJ1'!#REF!</definedName>
    <definedName name="qe">#REF!</definedName>
    <definedName name="qjhamz">#REF!</definedName>
    <definedName name="QQ">[7]!_p1</definedName>
    <definedName name="qqq">[7]!___p1</definedName>
    <definedName name="qqqqq">[31]!_xlbgnm.p1</definedName>
    <definedName name="qqqqqq">[31]!_xlbgnm.p1</definedName>
    <definedName name="qqqqqqq">[31]!_xlbgnm.p1</definedName>
    <definedName name="qqqqqqqqq">[7]!____p1</definedName>
    <definedName name="qr">[3]!_p1</definedName>
    <definedName name="QSFSADFSADFGSDG">[14]!_xlbgnm.p1</definedName>
    <definedName name="Qtde_páginas">[75]Premissas!$D$13</definedName>
    <definedName name="QUATRO">#REF!</definedName>
    <definedName name="qw">#REF!</definedName>
    <definedName name="QWE">[7]!_p1</definedName>
    <definedName name="RA">#REF!</definedName>
    <definedName name="rad">[60]capa!$A$1:$A$2</definedName>
    <definedName name="rADIO">[7]!_p1</definedName>
    <definedName name="Rádio">[7]!____p1</definedName>
    <definedName name="RÁDIO_PROGRAMAÇÃO_RECOMENDADA_60">#REF!</definedName>
    <definedName name="radio1">[3]!_p1</definedName>
    <definedName name="Rádio1">[6]!____p1</definedName>
    <definedName name="radio2">[7]!___p1</definedName>
    <definedName name="radio3">[7]!____p1</definedName>
    <definedName name="Radios_Mes">#REF!</definedName>
    <definedName name="RadioSP">#REF!</definedName>
    <definedName name="rafa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>[7]!____p1</definedName>
    <definedName name="RANKKK">[7]!____p1</definedName>
    <definedName name="RAP">#REF!</definedName>
    <definedName name="rd">[7]!___p1</definedName>
    <definedName name="rdcontratos" localSheetId="3" hidden="1">{"'Janeiro'!$A$1:$I$153"}</definedName>
    <definedName name="rdcontratos" hidden="1">{"'Janeiro'!$A$1:$I$153"}</definedName>
    <definedName name="rdger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rdger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re">[6]!____p1</definedName>
    <definedName name="REAL">#REF!</definedName>
    <definedName name="Real100">#REF!</definedName>
    <definedName name="RealFabric">#REF!</definedName>
    <definedName name="RealRecof">#REF!</definedName>
    <definedName name="REC">[7]!_p1</definedName>
    <definedName name="reclassed">#REF!</definedName>
    <definedName name="record">[7]!___p1</definedName>
    <definedName name="red">[7]!___p1</definedName>
    <definedName name="REF">#REF!</definedName>
    <definedName name="refeicao">#REF!</definedName>
    <definedName name="REGERGERF" hidden="1">#REF!</definedName>
    <definedName name="Região">#REF!</definedName>
    <definedName name="REL.LOCAIS">[7]!___p1</definedName>
    <definedName name="RELAÇÃO">'[37]Ranking por Filial - Mês'!$E$3</definedName>
    <definedName name="RELO" localSheetId="3" hidden="1">{#N/A,#N/A,FALSE,"SP1-OUT";#N/A,#N/A,FALSE,"SP1-NOV";#N/A,#N/A,FALSE,"SANT-OUT";#N/A,#N/A,FALSE,"SANT-NOV";#N/A,#N/A,FALSE,"CAMP-OUT";#N/A,#N/A,FALSE,"CAMP-NOV";#N/A,#N/A,FALSE,"CRONO 1";#N/A,#N/A,FALSE,"CAPA"}</definedName>
    <definedName name="RELO" hidden="1">{#N/A,#N/A,FALSE,"SP1-OUT";#N/A,#N/A,FALSE,"SP1-NOV";#N/A,#N/A,FALSE,"SANT-OUT";#N/A,#N/A,FALSE,"SANT-NOV";#N/A,#N/A,FALSE,"CAMP-OUT";#N/A,#N/A,FALSE,"CAMP-NOV";#N/A,#N/A,FALSE,"CRONO 1";#N/A,#N/A,FALSE,"CAPA"}</definedName>
    <definedName name="renata">#REF!</definedName>
    <definedName name="Renda">#REF!</definedName>
    <definedName name="renew">#REF!</definedName>
    <definedName name="reqs">[7]!___p1</definedName>
    <definedName name="RES">[17]PARAMETRES!$C$30:$C$31</definedName>
    <definedName name="RES.PEREIRA">[7]!___p1</definedName>
    <definedName name="Resu" localSheetId="3" hidden="1">{#N/A,#N/A,FALSE,"BALLANTINE´S ";#N/A,#N/A,FALSE,"FUNDADOR"}</definedName>
    <definedName name="Resu" hidden="1">{#N/A,#N/A,FALSE,"BALLANTINE´S ";#N/A,#N/A,FALSE,"FUNDADOR"}</definedName>
    <definedName name="Resu_1" localSheetId="3" hidden="1">{#N/A,#N/A,FALSE,"BALLANTINE´S ";#N/A,#N/A,FALSE,"FUNDADOR"}</definedName>
    <definedName name="Resu_1" hidden="1">{#N/A,#N/A,FALSE,"BALLANTINE´S ";#N/A,#N/A,FALSE,"FUNDADOR"}</definedName>
    <definedName name="Resu_2" localSheetId="3" hidden="1">{#N/A,#N/A,FALSE,"BALLANTINE´S ";#N/A,#N/A,FALSE,"FUNDADOR"}</definedName>
    <definedName name="Resu_2" hidden="1">{#N/A,#N/A,FALSE,"BALLANTINE´S ";#N/A,#N/A,FALSE,"FUNDADOR"}</definedName>
    <definedName name="Resu_3" localSheetId="3" hidden="1">{#N/A,#N/A,FALSE,"BALLANTINE´S ";#N/A,#N/A,FALSE,"FUNDADOR"}</definedName>
    <definedName name="Resu_3" hidden="1">{#N/A,#N/A,FALSE,"BALLANTINE´S ";#N/A,#N/A,FALSE,"FUNDADOR"}</definedName>
    <definedName name="Resu_4" localSheetId="3" hidden="1">{#N/A,#N/A,FALSE,"BALLANTINE´S ";#N/A,#N/A,FALSE,"FUNDADOR"}</definedName>
    <definedName name="Resu_4" hidden="1">{#N/A,#N/A,FALSE,"BALLANTINE´S ";#N/A,#N/A,FALSE,"FUNDADOR"}</definedName>
    <definedName name="Resu_5" localSheetId="3" hidden="1">{#N/A,#N/A,FALSE,"BALLANTINE´S ";#N/A,#N/A,FALSE,"FUNDADOR"}</definedName>
    <definedName name="Resu_5" hidden="1">{#N/A,#N/A,FALSE,"BALLANTINE´S ";#N/A,#N/A,FALSE,"FUNDADOR"}</definedName>
    <definedName name="Resumen" localSheetId="3" hidden="1">{#N/A,#N/A,FALSE,"BALLANTINE´S ";#N/A,#N/A,FALSE,"FUNDADOR"}</definedName>
    <definedName name="Resumen" hidden="1">{#N/A,#N/A,FALSE,"BALLANTINE´S ";#N/A,#N/A,FALSE,"FUNDADOR"}</definedName>
    <definedName name="Resumen_1" localSheetId="3" hidden="1">{#N/A,#N/A,FALSE,"BALLANTINE´S ";#N/A,#N/A,FALSE,"FUNDADOR"}</definedName>
    <definedName name="Resumen_1" hidden="1">{#N/A,#N/A,FALSE,"BALLANTINE´S ";#N/A,#N/A,FALSE,"FUNDADOR"}</definedName>
    <definedName name="Resumen_2" localSheetId="3" hidden="1">{#N/A,#N/A,FALSE,"BALLANTINE´S ";#N/A,#N/A,FALSE,"FUNDADOR"}</definedName>
    <definedName name="Resumen_2" hidden="1">{#N/A,#N/A,FALSE,"BALLANTINE´S ";#N/A,#N/A,FALSE,"FUNDADOR"}</definedName>
    <definedName name="Resumen_3" localSheetId="3" hidden="1">{#N/A,#N/A,FALSE,"BALLANTINE´S ";#N/A,#N/A,FALSE,"FUNDADOR"}</definedName>
    <definedName name="Resumen_3" hidden="1">{#N/A,#N/A,FALSE,"BALLANTINE´S ";#N/A,#N/A,FALSE,"FUNDADOR"}</definedName>
    <definedName name="Resumen_4" localSheetId="3" hidden="1">{#N/A,#N/A,FALSE,"BALLANTINE´S ";#N/A,#N/A,FALSE,"FUNDADOR"}</definedName>
    <definedName name="Resumen_4" hidden="1">{#N/A,#N/A,FALSE,"BALLANTINE´S ";#N/A,#N/A,FALSE,"FUNDADOR"}</definedName>
    <definedName name="Resumen_5" localSheetId="3" hidden="1">{#N/A,#N/A,FALSE,"BALLANTINE´S ";#N/A,#N/A,FALSE,"FUNDADOR"}</definedName>
    <definedName name="Resumen_5" hidden="1">{#N/A,#N/A,FALSE,"BALLANTINE´S ";#N/A,#N/A,FALSE,"FUNDADOR"}</definedName>
    <definedName name="resumo">[7]!___p1</definedName>
    <definedName name="Resumo_Geral">#REF!</definedName>
    <definedName name="Resumo_OD_MU">#REF!</definedName>
    <definedName name="resumo2">[31]!_xlbgnm.p1</definedName>
    <definedName name="retretyer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retretyer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rev" localSheetId="1" hidden="1">#REF!</definedName>
    <definedName name="rev" localSheetId="3" hidden="1">[82]!_________p1</definedName>
    <definedName name="rev" localSheetId="0" hidden="1">[83]!_________p1</definedName>
    <definedName name="rev" hidden="1">#REF!</definedName>
    <definedName name="revcista" localSheetId="3" hidden="1">{#N/A,#N/A,TRUE,"EMTCI";#N/A,#N/A,TRUE,"MOTDI";#N/A,#N/A,TRUE,"EMITI"}</definedName>
    <definedName name="revcista" hidden="1">{#N/A,#N/A,TRUE,"EMTCI";#N/A,#N/A,TRUE,"MOTDI";#N/A,#N/A,TRUE,"EMITI"}</definedName>
    <definedName name="revfundo">#REF!</definedName>
    <definedName name="revisao" localSheetId="3" hidden="1">{#N/A,#N/A,FALSE,"SP1-OUT";#N/A,#N/A,FALSE,"SP1-NOV";#N/A,#N/A,FALSE,"SANT-OUT";#N/A,#N/A,FALSE,"SANT-NOV";#N/A,#N/A,FALSE,"CAMP-OUT";#N/A,#N/A,FALSE,"CAMP-NOV";#N/A,#N/A,FALSE,"CRONO 1";#N/A,#N/A,FALSE,"CAPA"}</definedName>
    <definedName name="revisao" hidden="1">{#N/A,#N/A,FALSE,"SP1-OUT";#N/A,#N/A,FALSE,"SP1-NOV";#N/A,#N/A,FALSE,"SANT-OUT";#N/A,#N/A,FALSE,"SANT-NOV";#N/A,#N/A,FALSE,"CAMP-OUT";#N/A,#N/A,FALSE,"CAMP-NOV";#N/A,#N/A,FALSE,"CRONO 1";#N/A,#N/A,FALSE,"CAPA"}</definedName>
    <definedName name="revisão" hidden="1">#REF!</definedName>
    <definedName name="revista">[7]!____p1</definedName>
    <definedName name="Revista1" hidden="1">#REF!</definedName>
    <definedName name="Revista2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Revista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revistafraglobal">#REF!</definedName>
    <definedName name="revistas">[84]plamarc!#REF!</definedName>
    <definedName name="REVISTASS">[57]plamarc!#REF!</definedName>
    <definedName name="REW">[7]!___p1</definedName>
    <definedName name="REWRETE" localSheetId="3" hidden="1">{#N/A,#N/A,FALSE,"CRONO 0";#N/A,#N/A,FALSE,"CRONO (4)";#N/A,#N/A,FALSE,"CRONO (3)";#N/A,#N/A,FALSE,"CRONO (2)";#N/A,#N/A,FALSE,"CRONO (1)"}</definedName>
    <definedName name="REWRETE" hidden="1">{#N/A,#N/A,FALSE,"CRONO 0";#N/A,#N/A,FALSE,"CRONO (4)";#N/A,#N/A,FALSE,"CRONO (3)";#N/A,#N/A,FALSE,"CRONO (2)";#N/A,#N/A,FALSE,"CRONO (1)"}</definedName>
    <definedName name="reyeryt">[3]!_p1</definedName>
    <definedName name="rfdshguy6h6t">#REF!</definedName>
    <definedName name="rfh6truy65">#REF!</definedName>
    <definedName name="rfhtyrty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rfhtyrty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rftueue5">[3]!_p1</definedName>
    <definedName name="rga3wr5tg3w4">#REF!</definedName>
    <definedName name="rgawregw" localSheetId="3" hidden="1">{"1DhPgAbs",#N/A,FALSE,"dHora";"2DhPgPerc",#N/A,FALSE,"dHora";"3DhPgAbsAcum",#N/A,FALSE,"dHora"}</definedName>
    <definedName name="rgawregw" hidden="1">{"1DhPgAbs",#N/A,FALSE,"dHora";"2DhPgPerc",#N/A,FALSE,"dHora";"3DhPgAbsAcum",#N/A,FALSE,"dHora"}</definedName>
    <definedName name="rgerg">#REF!</definedName>
    <definedName name="rgewtrwe">[3]!_p1</definedName>
    <definedName name="rgf">#REF!</definedName>
    <definedName name="rgfer">[3]!_p1</definedName>
    <definedName name="rgrege" localSheetId="3" hidden="1">{"1DhPgAbs",#N/A,FALSE,"dHora";"2DhPgPerc",#N/A,FALSE,"dHora";"3DhPgAbsAcum",#N/A,FALSE,"dHora"}</definedName>
    <definedName name="rgrege" hidden="1">{"1DhPgAbs",#N/A,FALSE,"dHora";"2DhPgPerc",#N/A,FALSE,"dHora";"3DhPgAbsAcum",#N/A,FALSE,"dHora"}</definedName>
    <definedName name="rhytyujty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rhytyujty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ri">#REF!</definedName>
    <definedName name="RIB">[28]RIB!$A$6:$AV$50</definedName>
    <definedName name="rio">[7]!___p1</definedName>
    <definedName name="RJ">[28]RJ!$A$6:$AV$50</definedName>
    <definedName name="rj1a">[3]!_p1</definedName>
    <definedName name="rj2a">[3]!_p1</definedName>
    <definedName name="rj3a">[3]!_p1</definedName>
    <definedName name="rj4a">[3]!_p1</definedName>
    <definedName name="rj5a">[3]!_p1</definedName>
    <definedName name="rj6a">[3]!_p1</definedName>
    <definedName name="rj7a">[3]!_p1</definedName>
    <definedName name="rj8a">[3]!_p1</definedName>
    <definedName name="rj9a">[3]!_p1</definedName>
    <definedName name="RM510A">#REF!</definedName>
    <definedName name="RM520A">#REF!</definedName>
    <definedName name="RM530A">#REF!</definedName>
    <definedName name="RM540A">#REF!</definedName>
    <definedName name="rodoviárias">[6]!____p1</definedName>
    <definedName name="Royalties">[34]Franqueado!#REF!</definedName>
    <definedName name="rr">[7]!___p1</definedName>
    <definedName name="rrr">[7]!___p1</definedName>
    <definedName name="rrrr">[7]!___p1</definedName>
    <definedName name="rrrrr" hidden="1">#REF!</definedName>
    <definedName name="rrrrre">#N/A</definedName>
    <definedName name="rrrrrr">[8]!_p1</definedName>
    <definedName name="rrrrrrrrr">[14]!_xlbgnm.p1</definedName>
    <definedName name="RS">[7]!_p1</definedName>
    <definedName name="rs1a">[3]!_p1</definedName>
    <definedName name="rs2a">[3]!_p1</definedName>
    <definedName name="rt">#REF!</definedName>
    <definedName name="rterte">[3]!_p1</definedName>
    <definedName name="rteryteyreyety">[3]!_p1</definedName>
    <definedName name="rtewtwet">[3]!_p1</definedName>
    <definedName name="rthrth">[3]!_p1</definedName>
    <definedName name="rtret">[3]!_p1</definedName>
    <definedName name="rturujyt">[3]!_p1</definedName>
    <definedName name="rtwe4twe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rtwe4twe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rtyrtewr">[3]!_p1</definedName>
    <definedName name="rtyrty" localSheetId="3" hidden="1">{"'Janeiro'!$A$1:$I$153"}</definedName>
    <definedName name="rtyrty" hidden="1">{"'Janeiro'!$A$1:$I$153"}</definedName>
    <definedName name="rudyy">[3]!_p1</definedName>
    <definedName name="RV">[7]!___p1</definedName>
    <definedName name="s">[7]!___p1</definedName>
    <definedName name="S.Valsa">#REF!</definedName>
    <definedName name="s_1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s_1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SA">[7]!_p1</definedName>
    <definedName name="sab" localSheetId="3" hidden="1">{#N/A,#N/A,FALSE,"Banco de Dados"}</definedName>
    <definedName name="sab" hidden="1">{#N/A,#N/A,FALSE,"Banco de Dados"}</definedName>
    <definedName name="sab_1" localSheetId="3" hidden="1">{#N/A,#N/A,FALSE,"Banco de Dados"}</definedName>
    <definedName name="sab_1" hidden="1">{#N/A,#N/A,FALSE,"Banco de Dados"}</definedName>
    <definedName name="sab_2" localSheetId="3" hidden="1">{#N/A,#N/A,FALSE,"Banco de Dados"}</definedName>
    <definedName name="sab_2" hidden="1">{#N/A,#N/A,FALSE,"Banco de Dados"}</definedName>
    <definedName name="sab_3" localSheetId="3" hidden="1">{#N/A,#N/A,FALSE,"Banco de Dados"}</definedName>
    <definedName name="sab_3" hidden="1">{#N/A,#N/A,FALSE,"Banco de Dados"}</definedName>
    <definedName name="sab_4" localSheetId="3" hidden="1">{#N/A,#N/A,FALSE,"Banco de Dados"}</definedName>
    <definedName name="sab_4" hidden="1">{#N/A,#N/A,FALSE,"Banco de Dados"}</definedName>
    <definedName name="sab_5" localSheetId="3" hidden="1">{#N/A,#N/A,FALSE,"Banco de Dados"}</definedName>
    <definedName name="sab_5" hidden="1">{#N/A,#N/A,FALSE,"Banco de Dados"}</definedName>
    <definedName name="saco" localSheetId="3" hidden="1">{#N/A,#N/A,FALSE,"Fone das Praças"}</definedName>
    <definedName name="saco" hidden="1">{#N/A,#N/A,FALSE,"Fone das Praças"}</definedName>
    <definedName name="sad">[7]!_p1</definedName>
    <definedName name="sadas">[8]!_p1</definedName>
    <definedName name="sadsvdcbgfg">[8]!___p1</definedName>
    <definedName name="SAL">[7]!___p1</definedName>
    <definedName name="salao">#REF!</definedName>
    <definedName name="salarios">#REF!</definedName>
    <definedName name="salida">#REF!</definedName>
    <definedName name="SAN">[28]SAN!$A$6:$AU$50</definedName>
    <definedName name="Sandra">#REF!</definedName>
    <definedName name="santa">[3]!_p1</definedName>
    <definedName name="SAPBEXdnldView" hidden="1">"3T2OASZOD2AT8MA4VJF8WYXXC"</definedName>
    <definedName name="SAPBEXrevision" hidden="1">1</definedName>
    <definedName name="SAPBEXsysID" hidden="1">"PBW"</definedName>
    <definedName name="SAPBEXwbID" hidden="1">"3W0TDU890NAHGAOQCMK5VDNLH"</definedName>
    <definedName name="saresadf">[7]!__p1</definedName>
    <definedName name="SAS">#REF!</definedName>
    <definedName name="sasas">[8]!___p1</definedName>
    <definedName name="saxo1">#REF!</definedName>
    <definedName name="saxo10">#REF!</definedName>
    <definedName name="saxo11">#REF!</definedName>
    <definedName name="saxo12">#REF!</definedName>
    <definedName name="saxo2">#REF!</definedName>
    <definedName name="saxo3">#REF!</definedName>
    <definedName name="saxo4">#REF!</definedName>
    <definedName name="saxo5">#REF!</definedName>
    <definedName name="saxo6">#REF!</definedName>
    <definedName name="saxo7">#REF!</definedName>
    <definedName name="saxo8">#REF!</definedName>
    <definedName name="saxo9">#REF!</definedName>
    <definedName name="SBT">[7]!_p1</definedName>
    <definedName name="sc">[7]!_p1</definedName>
    <definedName name="sc1a">[3]!_p1</definedName>
    <definedName name="sc2a">[3]!_p1</definedName>
    <definedName name="sc3a">[3]!_p1</definedName>
    <definedName name="sc4a">[3]!_p1</definedName>
    <definedName name="sc5a">[3]!_p1</definedName>
    <definedName name="sc6a">[3]!_p1</definedName>
    <definedName name="sc7a">[3]!_p1</definedName>
    <definedName name="sc8a">[3]!_p1</definedName>
    <definedName name="sc9a">[3]!_p1</definedName>
    <definedName name="SCA">[28]SCA!$A$6:$AV$50</definedName>
    <definedName name="scasc" hidden="1">#REF!</definedName>
    <definedName name="sccc">[3]!_p1</definedName>
    <definedName name="Score">[70]GREG1!#REF!</definedName>
    <definedName name="SCSDV">#REF!</definedName>
    <definedName name="scxfd">#REF!</definedName>
    <definedName name="sd">[8]!_p1</definedName>
    <definedName name="sda">#REF!</definedName>
    <definedName name="sdas" hidden="1">[85]!_p1</definedName>
    <definedName name="sdasd">#REF!</definedName>
    <definedName name="sddsf">[8]!___p1</definedName>
    <definedName name="SDEFESFsdfesdasda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SDEFESFsdfesdasda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sdf">[7]!___p1</definedName>
    <definedName name="sdfasfa" hidden="1">#REF!</definedName>
    <definedName name="sdfesdf">[3]!_p1</definedName>
    <definedName name="sdfesfsd">[3]!_p1</definedName>
    <definedName name="sdfr">[6]!____p1</definedName>
    <definedName name="sdfsd" hidden="1">#REF!</definedName>
    <definedName name="sdfsdf">[3]!_p1</definedName>
    <definedName name="sdfsdfs">[3]!_p1</definedName>
    <definedName name="sdgewstet">[3]!_p1</definedName>
    <definedName name="sdsdf">[7]!____p1</definedName>
    <definedName name="sdsfsdf">[3]!_p1</definedName>
    <definedName name="SE">[17]MENU!$I$2</definedName>
    <definedName name="Sec">'[86]Avaliação 2011'!$L$8:$M$14</definedName>
    <definedName name="SECUNDARIA">#REF!</definedName>
    <definedName name="sedw2">[8]!_p1</definedName>
    <definedName name="sei">[14]!_xlbgnm.p1</definedName>
    <definedName name="SELEÇÃO">'[37]Ranking por Filial - Mês'!$A$1:$AK$26</definedName>
    <definedName name="sem">[3]!_p1</definedName>
    <definedName name="sere">[3]!_p1</definedName>
    <definedName name="SET">[8]!___p1</definedName>
    <definedName name="setembro">[14]!_xlbgnm.p1</definedName>
    <definedName name="sfas">[7]!____p1</definedName>
    <definedName name="sfsafas">[3]!_p1</definedName>
    <definedName name="sfsdf">[3]!_p1</definedName>
    <definedName name="sfsfs">[3]!_p1</definedName>
    <definedName name="sg" localSheetId="3" hidden="1">{"'Janeiro'!$A$1:$I$153"}</definedName>
    <definedName name="sg" hidden="1">{"'Janeiro'!$A$1:$I$153"}</definedName>
    <definedName name="SHARED_FORMULA_0">#N/A</definedName>
    <definedName name="SHARED_FORMULA_1">#N/A</definedName>
    <definedName name="SHARED_FORMULA_10">#N/A</definedName>
    <definedName name="SHARED_FORMULA_11">((19.5*(2378))*0.96)*1.1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4">((19.5*(4880))*0.96*1.1)*1.1</definedName>
    <definedName name="SHARED_FORMULA_5">((19.5*(209))*0.96*1.1)*1.1</definedName>
    <definedName name="SHARED_FORMULA_6">((19.5*(713+531+354))*0.96*1.1)*1.1</definedName>
    <definedName name="SHARED_FORMULA_7">43532*1.1</definedName>
    <definedName name="SHARED_FORMULA_8">#N/A</definedName>
    <definedName name="SHARED_FORMULA_9">((19.5*(2283+2343+527))*0.96)*1.1</definedName>
    <definedName name="SHAREPORADP">#REF!</definedName>
    <definedName name="Sheet_Size">OFFSET([6]!File_Name,0,3,1,1)</definedName>
    <definedName name="SHIRLEY">#REF!</definedName>
    <definedName name="SHIRLEYR">#REF!</definedName>
    <definedName name="Shopping">[24]!_p1</definedName>
    <definedName name="show">[3]!_p1</definedName>
    <definedName name="Show.MDB.Update.Warning" hidden="1">#REF!</definedName>
    <definedName name="shrtgrtgr">[3]!_p1</definedName>
    <definedName name="siduia" localSheetId="3" hidden="1">{"'crono'!$U$12:$W$20"}</definedName>
    <definedName name="siduia" hidden="1">{"'crono'!$U$12:$W$20"}</definedName>
    <definedName name="Sigla_Ch">OFFSET(#REF!,0,0,COUNTA(#REF!)-1,1)</definedName>
    <definedName name="Sigla_Ex">OFFSET(#REF!,0,0,COUNTA(#REF!)-1,1)</definedName>
    <definedName name="sil">[7]!___p1</definedName>
    <definedName name="silvia">[7]!____p1</definedName>
    <definedName name="sim">[14]!_xlbgnm.p1</definedName>
    <definedName name="simul">#REF!</definedName>
    <definedName name="size">[87]size!$A$1:$A$65536</definedName>
    <definedName name="SJC">[28]SJC!$A$6:$AV$50</definedName>
    <definedName name="SJR">[28]SJR!$A$6:$AV$50</definedName>
    <definedName name="SL56HRH6">[3]!__p1</definedName>
    <definedName name="SMS">[7]!___p1</definedName>
    <definedName name="sol" hidden="1">#REF!</definedName>
    <definedName name="SOLI">[7]!_p1</definedName>
    <definedName name="soli1">[3]!_p1</definedName>
    <definedName name="SOLICITAÇÃO_VIVO">[7]!_p1</definedName>
    <definedName name="soma">#REF!</definedName>
    <definedName name="SOR">[28]SOR!$A$6:$AV$50</definedName>
    <definedName name="sort" localSheetId="3" hidden="1">{"'Comercial'!$A$1:$K$258","'Comercial'!$A$1:$K$257"}</definedName>
    <definedName name="sort" hidden="1">{"'Comercial'!$A$1:$K$258","'Comercial'!$A$1:$K$257"}</definedName>
    <definedName name="sorte" localSheetId="3" hidden="1">{"'Comercial'!$A$1:$K$258","'Comercial'!$A$1:$K$257"}</definedName>
    <definedName name="sorte" hidden="1">{"'Comercial'!$A$1:$K$258","'Comercial'!$A$1:$K$257"}</definedName>
    <definedName name="Sorteio" localSheetId="3" hidden="1">{#N/A,#N/A,FALSE,"Fone das Praças"}</definedName>
    <definedName name="Sorteio" hidden="1">{#N/A,#N/A,FALSE,"Fone das Praças"}</definedName>
    <definedName name="South">'[74]Budget Coca-Cola'!#REF!</definedName>
    <definedName name="sp">[7]!_p1</definedName>
    <definedName name="spi">[7]!_p1</definedName>
    <definedName name="ss">[7]!___p1</definedName>
    <definedName name="ssd">#REF!</definedName>
    <definedName name="ssdsd">#REF!</definedName>
    <definedName name="sss">[7]!_p1</definedName>
    <definedName name="ssss">#REF!</definedName>
    <definedName name="sssss" hidden="1">#REF!</definedName>
    <definedName name="ssssss" hidden="1">#REF!</definedName>
    <definedName name="ssssssss">[7]!_p1</definedName>
    <definedName name="sssssssss">[8]!__p1</definedName>
    <definedName name="st">[31]!_xlbgnm.p1</definedName>
    <definedName name="sta">[3]!_p1</definedName>
    <definedName name="STAR">'[52]PRC-TV (0)'!$CG$10</definedName>
    <definedName name="std">'[88]SIG-&gt;SUIG'!$A$8:$L$38</definedName>
    <definedName name="Storm">[8]!___p1</definedName>
    <definedName name="SU">#REF!</definedName>
    <definedName name="Sugus">#REF!</definedName>
    <definedName name="summary">#N/A</definedName>
    <definedName name="super">#REF!</definedName>
    <definedName name="SUPPLEMT">'[89]Ficha Técnica'!$A$12:$B$134</definedName>
    <definedName name="sust" localSheetId="3" hidden="1">{"'Comercial'!$A$1:$K$258","'Comercial'!$A$1:$K$257"}</definedName>
    <definedName name="sust" hidden="1">{"'Comercial'!$A$1:$K$258","'Comercial'!$A$1:$K$257"}</definedName>
    <definedName name="sustent" localSheetId="3" hidden="1">{"'Comercial'!$A$1:$K$258","'Comercial'!$A$1:$K$257"}</definedName>
    <definedName name="sustent" hidden="1">{"'Comercial'!$A$1:$K$258","'Comercial'!$A$1:$K$257"}</definedName>
    <definedName name="SWOT" localSheetId="3" hidden="1">{#N/A,#N/A,FALSE,"ROTINA";#N/A,#N/A,FALSE,"ITENS";#N/A,#N/A,FALSE,"ACOMP"}</definedName>
    <definedName name="SWOT" localSheetId="0" hidden="1">{#N/A,#N/A,FALSE,"ROTINA";#N/A,#N/A,FALSE,"ITENS";#N/A,#N/A,FALSE,"ACOMP"}</definedName>
    <definedName name="SWOT" hidden="1">{#N/A,#N/A,FALSE,"ROTINA";#N/A,#N/A,FALSE,"ITENS";#N/A,#N/A,FALSE,"ACOMP"}</definedName>
    <definedName name="szdfsdfs">[3]!_p1</definedName>
    <definedName name="szdsfd">[3]!_p1</definedName>
    <definedName name="t">[7]!___p1</definedName>
    <definedName name="T_CONV">'[30]Pen M AS ABC 25+RJ1'!#REF!</definedName>
    <definedName name="T_DOLAR">'[30]Pen M AS ABC 25+RJ1'!#REF!</definedName>
    <definedName name="T_UF">'[30]Pen M AS ABC 25+RJ1'!#REF!</definedName>
    <definedName name="T1_un">#REF!,#REF!,#REF!,#REF!,#REF!,#REF!,#REF!,#REF!,#REF!,#REF!,#REF!,#REF!,#REF!,#REF!,#REF!,#REF!</definedName>
    <definedName name="T1M">#REF!</definedName>
    <definedName name="T1P">#REF!</definedName>
    <definedName name="T2_1_un">#REF!,#REF!,#REF!,#REF!,#REF!,#REF!,#REF!,#REF!,#REF!,#REF!,#REF!,#REF!,#REF!,#REF!,#REF!</definedName>
    <definedName name="T2_2_un">'[90]2_3'!$K$1,'[90]2_3'!$I$3,'[90]2_3'!$I$5,'[90]2_3'!$D$16:$F$17,'[90]2_3'!$J$20,'[90]2_3'!$J$30:$J$33,'[90]2_3'!$D$41:$F$44,'[90]2_3'!$D$49:$F$49,'[90]2_3'!$D$52:$F$52,'[90]2_3'!$G$53,'[90]2_3'!$D$55:$F$55,'[90]2_3'!$G$56,'[90]2_3'!$D$58:$F$58,'[90]2_3'!$G$59,'[90]2_3'!$J$62</definedName>
    <definedName name="T2_3_un">'[90]2_4'!$K$1,'[90]2_4'!$I$3,'[90]2_4'!$I$5,'[90]2_4'!$J$20,'[90]2_4'!$J$30:$J$33,'[90]2_4'!$D$41:$F$44,'[90]2_4'!$B$52,'[90]2_4'!$B$55,'[90]2_4'!$B$58,'[90]2_4'!$J$52,'[90]2_4'!$J$55,'[90]2_4'!$J$58,'[90]2_4'!$J$62,'[90]2_4'!$J$62</definedName>
    <definedName name="T2_4_un">'[90]2_5'!$K$1,'[90]2_5'!$I$3:$K$3,'[90]2_5'!$I$5:$K$5,'[90]2_5'!$J$20,'[90]2_5'!$J$30:$J$33,'[90]2_5'!$B$52,'[90]2_5'!$J$52,'[90]2_5'!$B$55,'[90]2_5'!$J$55,'[90]2_5'!$B$58,'[90]2_5'!$J$58,'[90]2_5'!$J$62</definedName>
    <definedName name="T2_6_un">#REF!,#REF!,#REF!,#REF!,#REF!,#REF!,#REF!</definedName>
    <definedName name="T2_un">#REF!,#REF!,#REF!,#REF!,#REF!,#REF!,#REF!,#REF!,#REF!,#REF!,#REF!,#REF!,#REF!,#REF!,#REF!,#REF!,#REF!,#REF!,#REF!,#REF!,#REF!</definedName>
    <definedName name="T2M">#REF!</definedName>
    <definedName name="T2P">#REF!</definedName>
    <definedName name="T3_deux">#REF!,#REF!,#REF!,#REF!,#REF!,#REF!,#REF!,#REF!,#REF!,#REF!,#REF!,#REF!,#REF!,#REF!,#REF!</definedName>
    <definedName name="T3_un">#REF!,#REF!,#REF!,#REF!,#REF!,#REF!,#REF!,#REF!,#REF!,#REF!,#REF!,#REF!,#REF!,#REF!,#REF!</definedName>
    <definedName name="T3M">#REF!</definedName>
    <definedName name="T3P">#REF!</definedName>
    <definedName name="T4_un">#REF!,#REF!,#REF!,#REF!,#REF!,#REF!,#REF!,#REF!,#REF!,#REF!,#REF!,#REF!,#REF!</definedName>
    <definedName name="T4M">#REF!</definedName>
    <definedName name="T4P">#REF!</definedName>
    <definedName name="T5_un">#REF!,#REF!,#REF!,#REF!,#REF!,#REF!,#REF!,#REF!,#REF!,#REF!,#REF!,#REF!,#REF!,#REF!</definedName>
    <definedName name="T5M">#REF!</definedName>
    <definedName name="T5P">#REF!</definedName>
    <definedName name="T6_un">#REF!,#REF!,#REF!,#REF!,#REF!,#REF!,#REF!</definedName>
    <definedName name="T7_un">#REF!,#REF!,#REF!,#REF!,#REF!,#REF!,#REF!,#REF!,#REF!,#REF!,#REF!,#REF!</definedName>
    <definedName name="TA_Bebidas">#REF!</definedName>
    <definedName name="TA_Chocolate">#REF!</definedName>
    <definedName name="Tab">#REF!</definedName>
    <definedName name="Tab.Participação">[39]Tabelas!$A$8:$C$73</definedName>
    <definedName name="tab_dig">#N/A</definedName>
    <definedName name="tab_jp_ctba">#N/A</definedName>
    <definedName name="tab_jp_cvel">#N/A</definedName>
    <definedName name="tab_jp_estado">#N/A</definedName>
    <definedName name="tab_jp_pg">#N/A</definedName>
    <definedName name="TAB_TRADE_FRA">'[91]Custo Variável'!$B$8:$U$53</definedName>
    <definedName name="tab_tv_ctba">#N/A</definedName>
    <definedName name="tab_tv_estado">#N/A</definedName>
    <definedName name="tab_tv_ldna">#N/A</definedName>
    <definedName name="tab_tv_mga">#N/A</definedName>
    <definedName name="tab_tv_oeste">#N/A</definedName>
    <definedName name="Tabe">#REF!</definedName>
    <definedName name="tabel">#REF!</definedName>
    <definedName name="Tabela">#REF!</definedName>
    <definedName name="tabela1">'[89]Ficha Técnica'!$A$12:$B$134</definedName>
    <definedName name="TABELA36">'[58]Tab Encargos-Imps'!#REF!</definedName>
    <definedName name="TABELA55">#REF!</definedName>
    <definedName name="TABELA69">#REF!</definedName>
    <definedName name="TABELA90">#REF!</definedName>
    <definedName name="TABELLE">#REF!</definedName>
    <definedName name="tabi8">#REF!</definedName>
    <definedName name="table">#REF!</definedName>
    <definedName name="TabMeses">#REF!</definedName>
    <definedName name="tabpartic">[40]Tabelas!$A$8:$C$73</definedName>
    <definedName name="Tabuas">#REF!</definedName>
    <definedName name="TAMARA">#REF!</definedName>
    <definedName name="Targ">#REF!</definedName>
    <definedName name="Targe">#REF!</definedName>
    <definedName name="TARGET">#REF!</definedName>
    <definedName name="TARGET_LIST">#REF!</definedName>
    <definedName name="Targets">#REF!</definedName>
    <definedName name="TARGETS_LIST">#REF!</definedName>
    <definedName name="TARGETS_UNIVERSE">#REF!</definedName>
    <definedName name="Taxidoor">#REF!</definedName>
    <definedName name="TCO">[7]!_p1</definedName>
    <definedName name="TD_Bebidas">#REF!</definedName>
    <definedName name="TD_Chocolate">#REF!</definedName>
    <definedName name="teastro">[7]!___p1</definedName>
    <definedName name="teens">[8]!_p1</definedName>
    <definedName name="televisao">[7]!_p1</definedName>
    <definedName name="televisão">[7]!___p1</definedName>
    <definedName name="TEquipe_Bebidas">#REF!</definedName>
    <definedName name="TEquipe_Gomas">#REF!</definedName>
    <definedName name="TER">[7]!_p1</definedName>
    <definedName name="TERÇA">[3]!_p1</definedName>
    <definedName name="teriirotio">#REF!</definedName>
    <definedName name="tertewswt">[3]!_p1</definedName>
    <definedName name="tertweert">[3]!_p1</definedName>
    <definedName name="TES">[49]PONDERA!$C$1:$R$12</definedName>
    <definedName name="test" localSheetId="3" hidden="1">{#N/A,#N/A,FALSE,"ROTINA";#N/A,#N/A,FALSE,"ITENS";#N/A,#N/A,FALSE,"ACOMP"}</definedName>
    <definedName name="test" localSheetId="0" hidden="1">{#N/A,#N/A,FALSE,"ROTINA";#N/A,#N/A,FALSE,"ITENS";#N/A,#N/A,FALSE,"ACOMP"}</definedName>
    <definedName name="test" hidden="1">{#N/A,#N/A,FALSE,"ROTINA";#N/A,#N/A,FALSE,"ITENS";#N/A,#N/A,FALSE,"ACOMP"}</definedName>
    <definedName name="teste" localSheetId="3" hidden="1">{"'Janeiro'!$A$1:$I$153"}</definedName>
    <definedName name="teste" localSheetId="0" hidden="1">{"'Janeiro'!$A$1:$I$153"}</definedName>
    <definedName name="teste" hidden="1">{"'Janeiro'!$A$1:$I$153"}</definedName>
    <definedName name="teste_1" localSheetId="3" hidden="1">{"'Janeiro'!$A$1:$I$153"}</definedName>
    <definedName name="teste_1" hidden="1">{"'Janeiro'!$A$1:$I$153"}</definedName>
    <definedName name="TESTE1">[6]!____p1</definedName>
    <definedName name="testes" localSheetId="3" hidden="1">{#N/A,#N/A,FALSE,"ROTINA";#N/A,#N/A,FALSE,"ITENS";#N/A,#N/A,FALSE,"ACOMP"}</definedName>
    <definedName name="testes" localSheetId="0" hidden="1">{#N/A,#N/A,FALSE,"ROTINA";#N/A,#N/A,FALSE,"ITENS";#N/A,#N/A,FALSE,"ACOMP"}</definedName>
    <definedName name="testes" hidden="1">{#N/A,#N/A,FALSE,"ROTINA";#N/A,#N/A,FALSE,"ITENS";#N/A,#N/A,FALSE,"ACOMP"}</definedName>
    <definedName name="tewrtet">[3]!_p1</definedName>
    <definedName name="Texto">#REF!</definedName>
    <definedName name="tger5g4">[3]!_p1</definedName>
    <definedName name="tgfh46uy46">#REF!</definedName>
    <definedName name="thgrtghrt" localSheetId="3" hidden="1">{"1DhPgAbs",#N/A,FALSE,"dHora";"2DhPgPerc",#N/A,FALSE,"dHora";"3DhPgAbsAcum",#N/A,FALSE,"dHora"}</definedName>
    <definedName name="thgrtghrt" hidden="1">{"1DhPgAbs",#N/A,FALSE,"dHora";"2DhPgPerc",#N/A,FALSE,"dHora";"3DhPgAbsAcum",#N/A,FALSE,"dHora"}</definedName>
    <definedName name="thiago" hidden="1">'[20]PLMM-R$'!#REF!</definedName>
    <definedName name="thjukiuy">#REF!</definedName>
    <definedName name="thrthrt">[3]!_p1</definedName>
    <definedName name="thtrhjtrh">[3]!_p1</definedName>
    <definedName name="thtryr">[3]!_p1</definedName>
    <definedName name="thtryty" localSheetId="3" hidden="1">{"'Janeiro'!$A$1:$I$153"}</definedName>
    <definedName name="thtryty" hidden="1">{"'Janeiro'!$A$1:$I$153"}</definedName>
    <definedName name="ti">[14]!_p1</definedName>
    <definedName name="Time">OFFSET(#REF!,0,0,COUNTA(#REF!)-1,1)</definedName>
    <definedName name="TIPO">#REF!</definedName>
    <definedName name="TIPO_COML">'[51]Como Estamos'!$D$3</definedName>
    <definedName name="TIPO_PTO">[84]plamarc!#REF!</definedName>
    <definedName name="tipo1">#REF!</definedName>
    <definedName name="TITLE">'[30]Pen M AS ABC 25+RJ1'!#REF!</definedName>
    <definedName name="_xlnm.Print_Titles">#REF!</definedName>
    <definedName name="tjtjyuy">[3]!_p1</definedName>
    <definedName name="tju">#N/A</definedName>
    <definedName name="TM">#REF!</definedName>
    <definedName name="to">#REF!</definedName>
    <definedName name="toggle">#REF!</definedName>
    <definedName name="Toothbrush">[7]!__p1</definedName>
    <definedName name="Total">[50]Domestic!#REF!</definedName>
    <definedName name="Total_Trade_Bebidas">#REF!</definedName>
    <definedName name="Total_Trade_Chocolate">#REF!</definedName>
    <definedName name="Total_Trade_Gomas">#REF!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OUT">#REF!</definedName>
    <definedName name="toy">#REF!</definedName>
    <definedName name="TP">#REF!</definedName>
    <definedName name="tr">#REF!</definedName>
    <definedName name="TRANSACTIONCOST">[92]Sources_Uses!$D$14</definedName>
    <definedName name="TRANSP">#REF!</definedName>
    <definedName name="Transportation">#REF!</definedName>
    <definedName name="TRES">#REF!</definedName>
    <definedName name="tresmeios">[7]!___p1</definedName>
    <definedName name="trherh" localSheetId="3" hidden="1">{"1DhPgAbs",#N/A,FALSE,"dHora";"2DhPgPerc",#N/A,FALSE,"dHora";"3DhPgAbsAcum",#N/A,FALSE,"dHora"}</definedName>
    <definedName name="trherh" hidden="1">{"1DhPgAbs",#N/A,FALSE,"dHora";"2DhPgPerc",#N/A,FALSE,"dHora";"3DhPgAbsAcum",#N/A,FALSE,"dHora"}</definedName>
    <definedName name="trhgetrgr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trhgetrgr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trhgtge">#REF!</definedName>
    <definedName name="trhrthgrt" localSheetId="3" hidden="1">{"1DhPgAbs",#N/A,FALSE,"dHora";"2DhPgPerc",#N/A,FALSE,"dHora";"3DhPgAbsAcum",#N/A,FALSE,"dHora"}</definedName>
    <definedName name="trhrthgrt" hidden="1">{"1DhPgAbs",#N/A,FALSE,"dHora";"2DhPgPerc",#N/A,FALSE,"dHora";"3DhPgAbsAcum",#N/A,FALSE,"dHora"}</definedName>
    <definedName name="trimestre">'[64]honda yamaha'!$AP$2:$AX$37</definedName>
    <definedName name="tru5u">[3]!_p1</definedName>
    <definedName name="tsh35yg">#REF!</definedName>
    <definedName name="TSM_Bebidas">#REF!</definedName>
    <definedName name="TSM_Chocolate">#REF!</definedName>
    <definedName name="tt">[14]!_p1</definedName>
    <definedName name="ttt">[7]!___p1</definedName>
    <definedName name="TTTTTT" hidden="1">#REF!</definedName>
    <definedName name="TTV">#REF!</definedName>
    <definedName name="TTVP">#REF!</definedName>
    <definedName name="tuerxuer5">[3]!_p1</definedName>
    <definedName name="turyrty" localSheetId="3" hidden="1">{"1DhPgAbs",#N/A,FALSE,"dHora";"2DhPgPerc",#N/A,FALSE,"dHora";"3DhPgAbsAcum",#N/A,FALSE,"dHora"}</definedName>
    <definedName name="turyrty" hidden="1">{"1DhPgAbs",#N/A,FALSE,"dHora";"2DhPgPerc",#N/A,FALSE,"dHora";"3DhPgAbsAcum",#N/A,FALSE,"dHora"}</definedName>
    <definedName name="tuydrty">[3]!_p1</definedName>
    <definedName name="tuyw4ry">[3]!_p1</definedName>
    <definedName name="TV">[7]!___p1</definedName>
    <definedName name="TV_1" localSheetId="3" hidden="1">{"'crono'!$U$12:$W$20"}</definedName>
    <definedName name="TV_1" hidden="1">{"'crono'!$U$12:$W$20"}</definedName>
    <definedName name="TV_2" localSheetId="3" hidden="1">{"'crono'!$U$12:$W$20"}</definedName>
    <definedName name="TV_2" hidden="1">{"'crono'!$U$12:$W$20"}</definedName>
    <definedName name="TV_3" localSheetId="3" hidden="1">{"'crono'!$U$12:$W$20"}</definedName>
    <definedName name="TV_3" hidden="1">{"'crono'!$U$12:$W$20"}</definedName>
    <definedName name="TV_4" localSheetId="3" hidden="1">{"'crono'!$U$12:$W$20"}</definedName>
    <definedName name="TV_4" hidden="1">{"'crono'!$U$12:$W$20"}</definedName>
    <definedName name="TV_5" localSheetId="3" hidden="1">{"'crono'!$U$12:$W$20"}</definedName>
    <definedName name="TV_5" hidden="1">{"'crono'!$U$12:$W$20"}</definedName>
    <definedName name="TV_Chocolate">#REF!</definedName>
    <definedName name="TV_Fechada">'[93]TV Crono'!#REF!</definedName>
    <definedName name="TVAVULSA">[7]!___p1</definedName>
    <definedName name="TVAZ" hidden="1">#REF!</definedName>
    <definedName name="ty">#REF!</definedName>
    <definedName name="tyhjrtyhre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tyhjrtyhre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tyjdtuy">[3]!_p1</definedName>
    <definedName name="tyjh5tyhty">[3]!_p1</definedName>
    <definedName name="tyjhtyh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tyjhtyh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tyjhythj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tyjhythj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TYJURU6T">[3]!__p1</definedName>
    <definedName name="tyjurujr5t">[3]!_p1</definedName>
    <definedName name="tyjuyy">[3]!_p1</definedName>
    <definedName name="tyjytudytutyu">[3]!_p1</definedName>
    <definedName name="TYPE">'[30]Pen M AS ABC 25+RJ1'!#REF!</definedName>
    <definedName name="tyrtyt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tyrtyt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tyty">#N/A</definedName>
    <definedName name="tyuewr5y6wz4">[3]!_p1</definedName>
    <definedName name="tyur6">[3]!_p1</definedName>
    <definedName name="tyutyiutyfu">[3]!_p1</definedName>
    <definedName name="tyuyiuy">[3]!_p1</definedName>
    <definedName name="tyuytut">[3]!_p1</definedName>
    <definedName name="U">[7]!_p1</definedName>
    <definedName name="u_1" localSheetId="3" hidden="1">{#N/A,#N/A,FALSE,"Valuation Summary";#N/A,#N/A,FALSE,"BT IS";#N/A,#N/A,FALSE,"BT CF";#N/A,#N/A,FALSE,"BT BS";#N/A,#N/A,FALSE,"BT FCF";#N/A,#N/A,FALSE,"BT Model";#N/A,#N/A,FALSE,"BT Finance"}</definedName>
    <definedName name="u_1" hidden="1">{#N/A,#N/A,FALSE,"Valuation Summary";#N/A,#N/A,FALSE,"BT IS";#N/A,#N/A,FALSE,"BT CF";#N/A,#N/A,FALSE,"BT BS";#N/A,#N/A,FALSE,"BT FCF";#N/A,#N/A,FALSE,"BT Model";#N/A,#N/A,FALSE,"BT Finance"}</definedName>
    <definedName name="UCI">[8]!___p1</definedName>
    <definedName name="ue">#REF!</definedName>
    <definedName name="UF">'[30]Pen M AS ABC 25+RJ1'!#REF!</definedName>
    <definedName name="uftyu">[31]!_xlbgnm.p1</definedName>
    <definedName name="uikoui">[3]!_p1</definedName>
    <definedName name="uio">[31]!_xlbgnm.p1</definedName>
    <definedName name="uio8yu">[3]!_p1</definedName>
    <definedName name="uioloi">[3]!_p1</definedName>
    <definedName name="uityudt">[3]!_p1</definedName>
    <definedName name="ujtr6ur56">[3]!_p1</definedName>
    <definedName name="ujtyjt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ujtyjt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ujtyjty">[3]!_p1</definedName>
    <definedName name="ukiuyoiy">[3]!_p1</definedName>
    <definedName name="ukjmu8ikj68">#REF!</definedName>
    <definedName name="ukkutk">[3]!_p1</definedName>
    <definedName name="ukyil">[3]!_p1</definedName>
    <definedName name="Último_Dia_Útil">[53]PRINCIPAL!$C$6</definedName>
    <definedName name="UM">#REF!</definedName>
    <definedName name="UNI" localSheetId="1" hidden="1">#REF!</definedName>
    <definedName name="UNI" localSheetId="0" hidden="1">#REF!</definedName>
    <definedName name="UNI" hidden="1">#REF!</definedName>
    <definedName name="uniiioo" hidden="1">#REF!</definedName>
    <definedName name="US_AD2">#REF!</definedName>
    <definedName name="US_AD2_TITLE">#REF!</definedName>
    <definedName name="US_FA2">#REF!</definedName>
    <definedName name="US_FA2_TITLE">#REF!</definedName>
    <definedName name="USA">[5]Feriados!$B$27:$B$34</definedName>
    <definedName name="utyuyu">[3]!_p1</definedName>
    <definedName name="uu">#REF!</definedName>
    <definedName name="uuu" localSheetId="3" hidden="1">{"Acquiror Income Statement",#N/A,TRUE,"Acquiror";"Acquiror Balance Sheet",#N/A,TRUE,"Acquiror";"Acquiror Cash Flow",#N/A,TRUE,"Acquiror"}</definedName>
    <definedName name="uuu" hidden="1">{"Acquiror Income Statement",#N/A,TRUE,"Acquiror";"Acquiror Balance Sheet",#N/A,TRUE,"Acquiror";"Acquiror Cash Flow",#N/A,TRUE,"Acquiror"}</definedName>
    <definedName name="uuuu">OFFSET([24]!START,0,0,1,1)</definedName>
    <definedName name="uuuuu">[8]!_p1</definedName>
    <definedName name="uuuuuuuu">[8]!_p1</definedName>
    <definedName name="uy">[14]!_p1</definedName>
    <definedName name="uyitui">[3]!_p1</definedName>
    <definedName name="uyjkuyk">[3]!_p1</definedName>
    <definedName name="uyjny">[3]!_p1</definedName>
    <definedName name="uyjtyjty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uyjtyjty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uykuiku">#REF!</definedName>
    <definedName name="uykuti">[3]!_p1</definedName>
    <definedName name="UYTD5JJJ4">[3]!__p1</definedName>
    <definedName name="uytyuy">[3]!_p1</definedName>
    <definedName name="V">[7]!_p1</definedName>
    <definedName name="VAI">[7]!_p1</definedName>
    <definedName name="valo">#REF!</definedName>
    <definedName name="valor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rejo_Chocolate">#REF!</definedName>
    <definedName name="Vazio2">#REF!</definedName>
    <definedName name="vbfdgdfr" localSheetId="3" hidden="1">{"1DhPgAbs",#N/A,FALSE,"dHora";"2DhPgPerc",#N/A,FALSE,"dHora";"3DhPgAbsAcum",#N/A,FALSE,"dHora"}</definedName>
    <definedName name="vbfdgdfr" hidden="1">{"1DhPgAbs",#N/A,FALSE,"dHora";"2DhPgPerc",#N/A,FALSE,"dHora";"3DhPgAbsAcum",#N/A,FALSE,"dHora"}</definedName>
    <definedName name="vbfgdrfg" localSheetId="3" hidden="1">{"1DhPgAbs",#N/A,FALSE,"dHora";"2DhPgPerc",#N/A,FALSE,"dHora";"3DhPgAbsAcum",#N/A,FALSE,"dHora"}</definedName>
    <definedName name="vbfgdrfg" hidden="1">{"1DhPgAbs",#N/A,FALSE,"dHora";"2DhPgPerc",#N/A,FALSE,"dHora";"3DhPgAbsAcum",#N/A,FALSE,"dHora"}</definedName>
    <definedName name="vbfgnbhftgh">#REF!</definedName>
    <definedName name="vbfgthft">[3]!_p1</definedName>
    <definedName name="vbfhtdfh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vbfhtdfh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VBFTHGRTY" localSheetId="3" hidden="1">{"1DhPgAbs",#N/A,FALSE,"dHora";"2DhPgPerc",#N/A,FALSE,"dHora";"3DhPgAbsAcum",#N/A,FALSE,"dHora"}</definedName>
    <definedName name="VBFTHGRTY" hidden="1">{"1DhPgAbs",#N/A,FALSE,"dHora";"2DhPgPerc",#N/A,FALSE,"dHora";"3DhPgAbsAcum",#N/A,FALSE,"dHora"}</definedName>
    <definedName name="vbnfghnf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vbnfghnf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vcbdfghdfg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vcbdfghdfg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vcdsgsdg">[3]!_p1</definedName>
    <definedName name="vcjfcj">#REF!</definedName>
    <definedName name="vcngfvh">[3]!_p1</definedName>
    <definedName name="VDFGREDG">[3]!_p1</definedName>
    <definedName name="vdfrgr" localSheetId="3" hidden="1">{"'Janeiro'!$A$1:$I$153"}</definedName>
    <definedName name="vdfrgr" hidden="1">{"'Janeiro'!$A$1:$I$153"}</definedName>
    <definedName name="VDM___COML">#REF!</definedName>
    <definedName name="vdsfews" localSheetId="3" hidden="1">{"'Janeiro'!$A$1:$I$153"}</definedName>
    <definedName name="vdsfews" hidden="1">{"'Janeiro'!$A$1:$I$153"}</definedName>
    <definedName name="vdxsfrwe">[3]!_p1</definedName>
    <definedName name="vegah">[14]!_xlbgnm.p1</definedName>
    <definedName name="veiculos">#REF!</definedName>
    <definedName name="veja">#REF!</definedName>
    <definedName name="Vendas">#REF!</definedName>
    <definedName name="ver">[7]!_p1</definedName>
    <definedName name="vergwe" localSheetId="3" hidden="1">{"1DhPgAbs",#N/A,FALSE,"dHora";"2DhPgPerc",#N/A,FALSE,"dHora";"3DhPgAbsAcum",#N/A,FALSE,"dHora"}</definedName>
    <definedName name="vergwe" hidden="1">{"1DhPgAbs",#N/A,FALSE,"dHora";"2DhPgPerc",#N/A,FALSE,"dHora";"3DhPgAbsAcum",#N/A,FALSE,"dHora"}</definedName>
    <definedName name="versao">[7]!_p1</definedName>
    <definedName name="VerSMZelle">[56]TAB.Daten!$C$17</definedName>
    <definedName name="vfdgdrfg">[3]!_p1</definedName>
    <definedName name="vfdgdrg">[3]!_p1</definedName>
    <definedName name="vfsdf" hidden="1">#REF!</definedName>
    <definedName name="vhytjuyj" localSheetId="3" hidden="1">{"'Janeiro'!$A$1:$I$153"}</definedName>
    <definedName name="vhytjuyj" hidden="1">{"'Janeiro'!$A$1:$I$153"}</definedName>
    <definedName name="vhytv">[3]!_p1</definedName>
    <definedName name="vi">[7]!___p1</definedName>
    <definedName name="viado">[7]!____p1</definedName>
    <definedName name="VIAGEM">[3]!_p1</definedName>
    <definedName name="vic">[14]!_xlbgnm.p1</definedName>
    <definedName name="vio">[6]!____p1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localSheetId="0" hidden="1">{"'crono'!$U$12:$W$20"}</definedName>
    <definedName name="vitorio" hidden="1">{"'crono'!$U$12:$W$20"}</definedName>
    <definedName name="vitorio_1" localSheetId="3" hidden="1">{"'crono'!$U$12:$W$20"}</definedName>
    <definedName name="vitorio_1" hidden="1">{"'crono'!$U$12:$W$20"}</definedName>
    <definedName name="vitorio_2" localSheetId="3" hidden="1">{"'crono'!$U$12:$W$20"}</definedName>
    <definedName name="vitorio_2" hidden="1">{"'crono'!$U$12:$W$20"}</definedName>
    <definedName name="vitorio_3" localSheetId="3" hidden="1">{"'crono'!$U$12:$W$20"}</definedName>
    <definedName name="vitorio_3" hidden="1">{"'crono'!$U$12:$W$20"}</definedName>
    <definedName name="vitorio_4" localSheetId="3" hidden="1">{"'crono'!$U$12:$W$20"}</definedName>
    <definedName name="vitorio_4" hidden="1">{"'crono'!$U$12:$W$20"}</definedName>
    <definedName name="vitorio_5" localSheetId="3" hidden="1">{"'crono'!$U$12:$W$20"}</definedName>
    <definedName name="vitorio_5" hidden="1">{"'crono'!$U$12:$W$20"}</definedName>
    <definedName name="vivo">[7]!___p1</definedName>
    <definedName name="vivo_alternativos">[7]!_p1</definedName>
    <definedName name="vivo_conf">[7]!_p1</definedName>
    <definedName name="VIVO_NÃO">[7]!_p1</definedName>
    <definedName name="VIVO2">[7]!_p1</definedName>
    <definedName name="vivo36">[7]!___p1</definedName>
    <definedName name="vjuikuoilk">[3]!_p1</definedName>
    <definedName name="VL">#REF!</definedName>
    <definedName name="VLP">#REF!</definedName>
    <definedName name="VN">[17]PARAMETRES!$C$10</definedName>
    <definedName name="vngfyhf">[3]!_p1</definedName>
    <definedName name="vnghjngf">[3]!_p1</definedName>
    <definedName name="vr">#REF!</definedName>
    <definedName name="vrt">#REF!</definedName>
    <definedName name="vsdetfr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vsdetfr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vsdfew" localSheetId="3" hidden="1">{"'Janeiro'!$A$1:$I$153"}</definedName>
    <definedName name="vsdfew" hidden="1">{"'Janeiro'!$A$1:$I$153"}</definedName>
    <definedName name="VSEDGTERT">[3]!_p1</definedName>
    <definedName name="vsefwet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vsefwet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vujuijk">[3]!_p1</definedName>
    <definedName name="vv">[7]!___p1</definedName>
    <definedName name="vvv">[3]!_p1</definedName>
    <definedName name="vvvv">[7]!__p1</definedName>
    <definedName name="vvvvv">[3]!_p1</definedName>
    <definedName name="vvvvvvvvvv">[3]!_p1</definedName>
    <definedName name="vvvvvvvvvvvvvvv">[3]!_p1</definedName>
    <definedName name="vvwwww">[3]!_p1</definedName>
    <definedName name="vxcvgdfsg" localSheetId="3" hidden="1">{"'Janeiro'!$A$1:$I$153"}</definedName>
    <definedName name="vxcvgdfsg" hidden="1">{"'Janeiro'!$A$1:$I$153"}</definedName>
    <definedName name="vyujyujtj">[3]!_p1</definedName>
    <definedName name="W">[7]!_p1</definedName>
    <definedName name="wa" localSheetId="3" hidden="1">{#N/A,#N/A,FALSE,"SP1-OUT";#N/A,#N/A,FALSE,"SP1-NOV";#N/A,#N/A,FALSE,"SANT-OUT";#N/A,#N/A,FALSE,"SANT-NOV";#N/A,#N/A,FALSE,"CAMP-OUT";#N/A,#N/A,FALSE,"CAMP-NOV";#N/A,#N/A,FALSE,"CRONO 1";#N/A,#N/A,FALSE,"CAPA"}</definedName>
    <definedName name="wa" hidden="1">{#N/A,#N/A,FALSE,"SP1-OUT";#N/A,#N/A,FALSE,"SP1-NOV";#N/A,#N/A,FALSE,"SANT-OUT";#N/A,#N/A,FALSE,"SANT-NOV";#N/A,#N/A,FALSE,"CAMP-OUT";#N/A,#N/A,FALSE,"CAMP-NOV";#N/A,#N/A,FALSE,"CRONO 1";#N/A,#N/A,FALSE,"CAPA"}</definedName>
    <definedName name="waefawerf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aefawerf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DA.EingabeVersionZelle">[56]TAB.Daten!$C$17</definedName>
    <definedName name="wDA.SendFlag">[56]TAB.Daten!$F$12</definedName>
    <definedName name="wdfpwepgr">[6]!____p1</definedName>
    <definedName name="Web">[8]!_p1</definedName>
    <definedName name="WEE">[8]!_p1</definedName>
    <definedName name="WeekNumbers">#REF!</definedName>
    <definedName name="wefwaef" localSheetId="3" hidden="1">{"1DhPgAbs",#N/A,FALSE,"dHora";"2DhPgPerc",#N/A,FALSE,"dHora";"3DhPgAbsAcum",#N/A,FALSE,"dHora"}</definedName>
    <definedName name="wefwaef" hidden="1">{"1DhPgAbs",#N/A,FALSE,"dHora";"2DhPgPerc",#N/A,FALSE,"dHora";"3DhPgAbsAcum",#N/A,FALSE,"dHora"}</definedName>
    <definedName name="wEnt">#REF!</definedName>
    <definedName name="WerteBeginn1">#REF!</definedName>
    <definedName name="werterhy">[8]!___p1</definedName>
    <definedName name="werwe">[8]!___p1</definedName>
    <definedName name="weter">[8]!___p1</definedName>
    <definedName name="Winter_Promotion">#REF!</definedName>
    <definedName name="wqcwec">[7]!____p1</definedName>
    <definedName name="wr" localSheetId="3" hidden="1">{"B-S",#N/A,FALSE,"AFF-99"}</definedName>
    <definedName name="wr" hidden="1">{"B-S",#N/A,FALSE,"AFF-99"}</definedName>
    <definedName name="wrn.3" localSheetId="3" hidden="1">{#N/A,#N/A,TRUE,"EMTCI";#N/A,#N/A,TRUE,"MOTDI";#N/A,#N/A,TRUE,"EMITI"}</definedName>
    <definedName name="wrn.3" hidden="1">{#N/A,#N/A,TRUE,"EMTCI";#N/A,#N/A,TRUE,"MOTDI";#N/A,#N/A,TRUE,"EMITI"}</definedName>
    <definedName name="wrn.3._.TC._.EXPORT._.SHEETS." localSheetId="3" hidden="1">{#N/A,#N/A,TRUE,"XEMTCI";#N/A,#N/A,TRUE,"XMOTDI";#N/A,#N/A,TRUE,"XEMITI"}</definedName>
    <definedName name="wrn.3._.TC._.EXPORT._.SHEETS." hidden="1">{#N/A,#N/A,TRUE,"XEMTCI";#N/A,#N/A,TRUE,"XMOTDI";#N/A,#N/A,TRUE,"XEMITI"}</definedName>
    <definedName name="wrn.3._.TC._.MAIN._.SHEETS." localSheetId="3" hidden="1">{#N/A,#N/A,TRUE,"EMTCI";#N/A,#N/A,TRUE,"MOTDI";#N/A,#N/A,TRUE,"EMITI"}</definedName>
    <definedName name="wrn.3._.TC._.MAIN._.SHEETS." hidden="1">{#N/A,#N/A,TRUE,"EMTCI";#N/A,#N/A,TRUE,"MOTDI";#N/A,#N/A,TRUE,"EMITI"}</definedName>
    <definedName name="wrn.Acquiror._.Financial._.Statements." localSheetId="3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LL." localSheetId="3" hidden="1">{#N/A,#N/A,TRUE,"EMTCI";#N/A,#N/A,TRUE,"XEMTCI";#N/A,#N/A,TRUE,"MOTDI";#N/A,#N/A,TRUE,"XMOTDI";#N/A,#N/A,TRUE,"EMITI";#N/A,#N/A,TRUE,"XEMITI"}</definedName>
    <definedName name="wrn.ALL." hidden="1">{#N/A,#N/A,TRUE,"EMTCI";#N/A,#N/A,TRUE,"XEMTCI";#N/A,#N/A,TRUE,"MOTDI";#N/A,#N/A,TRUE,"XMOTDI";#N/A,#N/A,TRUE,"EMITI";#N/A,#N/A,TRUE,"XEMITI"}</definedName>
    <definedName name="wrn.All._.Financial._.Statements." localSheetId="3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PLICAÇÃO." localSheetId="3" hidden="1">{#N/A,#N/A,FALSE,"CONTROLE"}</definedName>
    <definedName name="wrn.APLICAÇÃO." hidden="1">{#N/A,#N/A,FALSE,"CONTROLE"}</definedName>
    <definedName name="wrn.BATIDA_LUCRO_BRUTO." localSheetId="3" hidden="1">{"BATIDA_LB",#N/A,FALSE,"RE1003"}</definedName>
    <definedName name="wrn.BATIDA_LUCRO_BRUTO." hidden="1">{"BATIDA_LB",#N/A,FALSE,"RE1003"}</definedName>
    <definedName name="wrn.BD_CONTABIL." localSheetId="3" hidden="1">{#N/A,#N/A,FALSE,"Banco de Dados"}</definedName>
    <definedName name="wrn.BD_CONTABIL." hidden="1">{#N/A,#N/A,FALSE,"Banco de Dados"}</definedName>
    <definedName name="wrn.BD_CONTABIL._1" localSheetId="3" hidden="1">{#N/A,#N/A,FALSE,"Banco de Dados"}</definedName>
    <definedName name="wrn.BD_CONTABIL._1" hidden="1">{#N/A,#N/A,FALSE,"Banco de Dados"}</definedName>
    <definedName name="wrn.BD_CONTABIL._2" localSheetId="3" hidden="1">{#N/A,#N/A,FALSE,"Banco de Dados"}</definedName>
    <definedName name="wrn.BD_CONTABIL._2" hidden="1">{#N/A,#N/A,FALSE,"Banco de Dados"}</definedName>
    <definedName name="wrn.BD_CONTABIL._3" localSheetId="3" hidden="1">{#N/A,#N/A,FALSE,"Banco de Dados"}</definedName>
    <definedName name="wrn.BD_CONTABIL._3" hidden="1">{#N/A,#N/A,FALSE,"Banco de Dados"}</definedName>
    <definedName name="wrn.BD_CONTABIL._4" localSheetId="3" hidden="1">{#N/A,#N/A,FALSE,"Banco de Dados"}</definedName>
    <definedName name="wrn.BD_CONTABIL._4" hidden="1">{#N/A,#N/A,FALSE,"Banco de Dados"}</definedName>
    <definedName name="wrn.BD_CONTABIL._5" localSheetId="3" hidden="1">{#N/A,#N/A,FALSE,"Banco de Dados"}</definedName>
    <definedName name="wrn.BD_CONTABIL._5" hidden="1">{#N/A,#N/A,FALSE,"Banco de Dados"}</definedName>
    <definedName name="wrn.BD_HISTORICAL." localSheetId="3" hidden="1">{#N/A,#N/A,FALSE,"Banco de Dados"}</definedName>
    <definedName name="wrn.BD_HISTORICAL." hidden="1">{#N/A,#N/A,FALSE,"Banco de Dados"}</definedName>
    <definedName name="wrn.BD_HISTORICAL._1" localSheetId="3" hidden="1">{#N/A,#N/A,FALSE,"Banco de Dados"}</definedName>
    <definedName name="wrn.BD_HISTORICAL._1" hidden="1">{#N/A,#N/A,FALSE,"Banco de Dados"}</definedName>
    <definedName name="wrn.BD_HISTORICAL._2" localSheetId="3" hidden="1">{#N/A,#N/A,FALSE,"Banco de Dados"}</definedName>
    <definedName name="wrn.BD_HISTORICAL._2" hidden="1">{#N/A,#N/A,FALSE,"Banco de Dados"}</definedName>
    <definedName name="wrn.BD_HISTORICAL._3" localSheetId="3" hidden="1">{#N/A,#N/A,FALSE,"Banco de Dados"}</definedName>
    <definedName name="wrn.BD_HISTORICAL._3" hidden="1">{#N/A,#N/A,FALSE,"Banco de Dados"}</definedName>
    <definedName name="wrn.BD_HISTORICAL._4" localSheetId="3" hidden="1">{#N/A,#N/A,FALSE,"Banco de Dados"}</definedName>
    <definedName name="wrn.BD_HISTORICAL._4" hidden="1">{#N/A,#N/A,FALSE,"Banco de Dados"}</definedName>
    <definedName name="wrn.BD_HISTORICAL._5" localSheetId="3" hidden="1">{#N/A,#N/A,FALSE,"Banco de Dados"}</definedName>
    <definedName name="wrn.BD_HISTORICAL._5" hidden="1">{#N/A,#N/A,FALSE,"Banco de Dados"}</definedName>
    <definedName name="wrn.BS." localSheetId="3" hidden="1">{"B-S",#N/A,FALSE,"AFF-99"}</definedName>
    <definedName name="wrn.BS." hidden="1">{"B-S",#N/A,FALSE,"AFF-99"}</definedName>
    <definedName name="wrn.bs2" localSheetId="3" hidden="1">{"B-S",#N/A,FALSE,"AFF-99"}</definedName>
    <definedName name="wrn.bs2" hidden="1">{"B-S",#N/A,FALSE,"AFF-99"}</definedName>
    <definedName name="wrn.CAPA_COMPLETA." localSheetId="3" hidden="1">{"CAPA_MES_FOL_01",#N/A,FALSE,"RE1003";"CAPA_MES_FOL_02",#N/A,FALSE,"RE1003";"CAPA_ACU_FOL_01",#N/A,FALSE,"RE1003";"CAPA_ACU_FOL_02",#N/A,FALSE,"RE1003"}</definedName>
    <definedName name="wrn.CAPA_COMPLETA." hidden="1">{"CAPA_MES_FOL_01",#N/A,FALSE,"RE1003";"CAPA_MES_FOL_02",#N/A,FALSE,"RE1003";"CAPA_ACU_FOL_01",#N/A,FALSE,"RE1003";"CAPA_ACU_FOL_02",#N/A,FALSE,"RE1003"}</definedName>
    <definedName name="wrn.CAPA_FOLHA_01." localSheetId="3" hidden="1">{"CAPA_MES_FOL_01",#N/A,FALSE,"RE1003"}</definedName>
    <definedName name="wrn.CAPA_FOLHA_01." hidden="1">{"CAPA_MES_FOL_01",#N/A,FALSE,"RE1003"}</definedName>
    <definedName name="wrn.CAPA_FOLHA_02." localSheetId="3" hidden="1">{"CAPA_MES_FOL_02",#N/A,FALSE,"RE1003"}</definedName>
    <definedName name="wrn.CAPA_FOLHA_02." hidden="1">{"CAPA_MES_FOL_02",#N/A,FALSE,"RE1003"}</definedName>
    <definedName name="wrn.CAPA_FOLHA_03." localSheetId="3" hidden="1">{"CAPA_ACU_FOL_01",#N/A,FALSE,"RE1003"}</definedName>
    <definedName name="wrn.CAPA_FOLHA_03." hidden="1">{"CAPA_ACU_FOL_01",#N/A,FALSE,"RE1003"}</definedName>
    <definedName name="wrn.CAPA_FOLHA_04." localSheetId="3" hidden="1">{"CAPA_ACU_FOL_02",#N/A,FALSE,"RE1003"}</definedName>
    <definedName name="wrn.CAPA_FOLHA_04." hidden="1">{"CAPA_ACU_FOL_02",#N/A,FALSE,"RE1003"}</definedName>
    <definedName name="wrn.capitaux._.employes." localSheetId="3" hidden="1">{"C_PSA",#N/A,FALSE,"PSA";"C_PSA",#N/A,FALSE,"PSA-DAMS&amp;FIN";"C_ECIA",#N/A,FALSE,"ECIA";"C_GEFCO",#N/A,FALSE,"GEFCO";"C_PSAFH",#N/A,FALSE,"PSA-FH"}</definedName>
    <definedName name="wrn.capitaux._.employes." hidden="1">{"C_PSA",#N/A,FALSE,"PSA";"C_PSA",#N/A,FALSE,"PSA-DAMS&amp;FIN";"C_ECIA",#N/A,FALSE,"ECIA";"C_GEFCO",#N/A,FALSE,"GEFCO";"C_PSAFH",#N/A,FALSE,"PSA-FH"}</definedName>
    <definedName name="wrn.Consolidated._.Financial._.Statements." localSheetId="3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tribution._.Margin." localSheetId="3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98" localSheetId="3" hidden="1">{"1DhPgAbs",#N/A,FALSE,"dHora";"2DhPgPerc",#N/A,FALSE,"dHora";"3DhPgAbsAcum",#N/A,FALSE,"dHora"}</definedName>
    <definedName name="wrn.dhou98" hidden="1">{"1DhPgAbs",#N/A,FALSE,"dHora";"2DhPgPerc",#N/A,FALSE,"dHora";"3DhPgAbsAcum",#N/A,FALSE,"dHora"}</definedName>
    <definedName name="wrn.DhOut98." localSheetId="3" hidden="1">{"1DhPgAbs",#N/A,FALSE,"dHora";"2DhPgPerc",#N/A,FALSE,"dHora";"3DhPgAbsAcum",#N/A,FALSE,"dHora"}</definedName>
    <definedName name="wrn.DhOut98." localSheetId="0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localSheetId="0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localSheetId="0" hidden="1">{#N/A,#N/A,FALSE,"ROTINA";#N/A,#N/A,FALSE,"ITENS";#N/A,#N/A,FALSE,"ACOMP"}</definedName>
    <definedName name="wrn.DIRETRIZ." hidden="1">{#N/A,#N/A,FALSE,"ROTINA";#N/A,#N/A,FALSE,"ITENS";#N/A,#N/A,FALSE,"ACOMP"}</definedName>
    <definedName name="wrn.DLP_DIVISIONAL." localSheetId="3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DIVISIONAL.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FOLHA_01." localSheetId="3" hidden="1">{"DLP_FOL_01",#N/A,FALSE,"RE1003"}</definedName>
    <definedName name="wrn.DLP_FOLHA_01." hidden="1">{"DLP_FOL_01",#N/A,FALSE,"RE1003"}</definedName>
    <definedName name="wrn.DLP_FOLHA_02." localSheetId="3" hidden="1">{"DLP_FOL_02",#N/A,FALSE,"RE1003"}</definedName>
    <definedName name="wrn.DLP_FOLHA_02." hidden="1">{"DLP_FOL_02",#N/A,FALSE,"RE1003"}</definedName>
    <definedName name="wrn.DLP_FOLHA_03." localSheetId="3" hidden="1">{"DLP_FOL_03",#N/A,FALSE,"RE1003"}</definedName>
    <definedName name="wrn.DLP_FOLHA_03." hidden="1">{"DLP_FOL_03",#N/A,FALSE,"RE1003"}</definedName>
    <definedName name="wrn.DLP_FOLHA_04." localSheetId="3" hidden="1">{"DLP_FOL_04",#N/A,FALSE,"RE1003"}</definedName>
    <definedName name="wrn.DLP_FOLHA_04." hidden="1">{"DLP_FOL_04",#N/A,FALSE,"RE1003"}</definedName>
    <definedName name="wrn.DLP_FOLHA_05." localSheetId="3" hidden="1">{"DLP_FOL_05",#N/A,FALSE,"RE1003"}</definedName>
    <definedName name="wrn.DLP_FOLHA_05." hidden="1">{"DLP_FOL_05",#N/A,FALSE,"RE1003"}</definedName>
    <definedName name="wrn.DLP_FOLHA_06." localSheetId="3" hidden="1">{"DLP_FOL_06",#N/A,FALSE,"RE1003"}</definedName>
    <definedName name="wrn.DLP_FOLHA_06." hidden="1">{"DLP_FOL_06",#N/A,FALSE,"RE1003"}</definedName>
    <definedName name="wrn.DLP_FOLHA_08." localSheetId="3" hidden="1">{"DLP_FOL_08",#N/A,FALSE,"RE1003"}</definedName>
    <definedName name="wrn.DLP_FOLHA_08." hidden="1">{"DLP_FOL_08",#N/A,FALSE,"RE1003"}</definedName>
    <definedName name="wrn.DLP_FOLHA_09." localSheetId="3" hidden="1">{"DLP_FOL_09",#N/A,FALSE,"RE1003"}</definedName>
    <definedName name="wrn.DLP_FOLHA_09." hidden="1">{"DLP_FOL_09",#N/A,FALSE,"RE1003"}</definedName>
    <definedName name="wrn.DLP_FOLHA_10." localSheetId="3" hidden="1">{"DLP_FOL_10",#N/A,FALSE,"RE1003"}</definedName>
    <definedName name="wrn.DLP_FOLHA_10." hidden="1">{"DLP_FOL_10",#N/A,FALSE,"RE1003"}</definedName>
    <definedName name="wrn.DLP_FOLHA_11." localSheetId="3" hidden="1">{"DLP_FOL_11",#N/A,FALSE,"RE1003"}</definedName>
    <definedName name="wrn.DLP_FOLHA_11." hidden="1">{"DLP_FOL_11",#N/A,FALSE,"RE1003"}</definedName>
    <definedName name="wrn.DLP_FOLHA_12." localSheetId="3" hidden="1">{"DLP_FOL_12",#N/A,FALSE,"RE1003"}</definedName>
    <definedName name="wrn.DLP_FOLHA_12." hidden="1">{"DLP_FOL_12",#N/A,FALSE,"RE1003"}</definedName>
    <definedName name="wrn.DLP_FOLHA_13." localSheetId="3" hidden="1">{"DLP_FOL_13",#N/A,FALSE,"RE1003"}</definedName>
    <definedName name="wrn.DLP_FOLHA_13." hidden="1">{"DLP_FOL_13",#N/A,FALSE,"RE1003"}</definedName>
    <definedName name="wrn.DLP_FOLHA_14." localSheetId="3" hidden="1">{"DLP_FOL_14",#N/A,FALSE,"RE1003"}</definedName>
    <definedName name="wrn.DLP_FOLHA_14." hidden="1">{"DLP_FOL_14",#N/A,FALSE,"RE1003"}</definedName>
    <definedName name="wrn.DLPs._.DFCs.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_1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OC_TRAB_COMPLETO." localSheetId="3" hidden="1">{"AUTONOMO_F_1",#N/A,FALSE,"RE1003";"AUTONOMO_F_2",#N/A,FALSE,"RE1003";"AUTONOMO_F_3",#N/A,FALSE,"RE1003";"AUTONOMO_F_4",#N/A,FALSE,"RE1003";"AUTONOMO_F_5",#N/A,FALSE,"RE1003";"AUTONOMO_F_6",#N/A,FALSE,"RE1003"}</definedName>
    <definedName name="wrn.DOC_TRAB_COMPLETO." hidden="1">{"AUTONOMO_F_1",#N/A,FALSE,"RE1003";"AUTONOMO_F_2",#N/A,FALSE,"RE1003";"AUTONOMO_F_3",#N/A,FALSE,"RE1003";"AUTONOMO_F_4",#N/A,FALSE,"RE1003";"AUTONOMO_F_5",#N/A,FALSE,"RE1003";"AUTONOMO_F_6",#N/A,FALSE,"RE1003"}</definedName>
    <definedName name="wrn.DOC_TRAB_FOLHA_01." localSheetId="3" hidden="1">{"AUTONOMO_F_1",#N/A,FALSE,"RE1003"}</definedName>
    <definedName name="wrn.DOC_TRAB_FOLHA_01." hidden="1">{"AUTONOMO_F_1",#N/A,FALSE,"RE1003"}</definedName>
    <definedName name="wrn.DOC_TRAB_FOLHA_02." localSheetId="3" hidden="1">{"AUTONOMO_F_2",#N/A,FALSE,"RE1003"}</definedName>
    <definedName name="wrn.DOC_TRAB_FOLHA_02." hidden="1">{"AUTONOMO_F_2",#N/A,FALSE,"RE1003"}</definedName>
    <definedName name="wrn.DOC_TRAB_FOLHA_03." localSheetId="3" hidden="1">{"AUTONOMO_F_3",#N/A,FALSE,"RE1003"}</definedName>
    <definedName name="wrn.DOC_TRAB_FOLHA_03." hidden="1">{"AUTONOMO_F_3",#N/A,FALSE,"RE1003"}</definedName>
    <definedName name="wrn.DOC_TRAB_FOLHA_04." localSheetId="3" hidden="1">{"AUTONOMO_F_4",#N/A,FALSE,"RE1003"}</definedName>
    <definedName name="wrn.DOC_TRAB_FOLHA_04." hidden="1">{"AUTONOMO_F_4",#N/A,FALSE,"RE1003"}</definedName>
    <definedName name="wrn.DOC_TRAB_FOLHA_05." localSheetId="3" hidden="1">{"AUTONOMO_F_5",#N/A,FALSE,"RE1003"}</definedName>
    <definedName name="wrn.DOC_TRAB_FOLHA_05." hidden="1">{"AUTONOMO_F_5",#N/A,FALSE,"RE1003"}</definedName>
    <definedName name="wrn.DOC_TRAB_FOLHA_06." localSheetId="3" hidden="1">{"AUTONOMO_F_6",#N/A,FALSE,"RE1003"}</definedName>
    <definedName name="wrn.DOC_TRAB_FOLHA_06." hidden="1">{"AUTONOMO_F_6",#N/A,FALSE,"RE1003"}</definedName>
    <definedName name="wrn.EMITI._.XMITI._.ONLY." localSheetId="3" hidden="1">{#N/A,#N/A,TRUE,"EMITI";#N/A,#N/A,TRUE,"XEMITI"}</definedName>
    <definedName name="wrn.EMITI._.XMITI._.ONLY." hidden="1">{#N/A,#N/A,TRUE,"EMITI";#N/A,#N/A,TRUE,"XEMITI"}</definedName>
    <definedName name="wrn.EMTCI._.XEMTCI._.ONLY." localSheetId="3" hidden="1">{#N/A,#N/A,TRUE,"EMTCI";#N/A,#N/A,TRUE,"XEMTCI"}</definedName>
    <definedName name="wrn.EMTCI._.XEMTCI._.ONLY." hidden="1">{#N/A,#N/A,TRUE,"EMTCI";#N/A,#N/A,TRUE,"XEMTCI"}</definedName>
    <definedName name="wrn.IMP01." localSheetId="3" hidden="1">{#N/A,#N/A,FALSE,"PREVISÃO DE VENDAS"}</definedName>
    <definedName name="wrn.IMP01." hidden="1">{#N/A,#N/A,FALSE,"PREVISÃO DE VENDAS"}</definedName>
    <definedName name="wrn.IMP01._1" localSheetId="3" hidden="1">{#N/A,#N/A,FALSE,"PREVISÃO DE VENDAS"}</definedName>
    <definedName name="wrn.IMP01._1" hidden="1">{#N/A,#N/A,FALSE,"PREVISÃO DE VENDAS"}</definedName>
    <definedName name="wrn.IMP02." localSheetId="3" hidden="1">{"IMP02",#N/A,FALSE,"PREVISÃO DE VENDAS"}</definedName>
    <definedName name="wrn.IMP02." hidden="1">{"IMP02",#N/A,FALSE,"PREVISÃO DE VENDAS"}</definedName>
    <definedName name="wrn.IMP02._1" localSheetId="3" hidden="1">{"IMP02",#N/A,FALSE,"PREVISÃO DE VENDAS"}</definedName>
    <definedName name="wrn.IMP02._1" hidden="1">{"IMP02",#N/A,FALSE,"PREVISÃO DE VENDAS"}</definedName>
    <definedName name="wrn.IMP03." localSheetId="3" hidden="1">{"IMP03",#N/A,FALSE,"PREVISÃO DE VENDAS"}</definedName>
    <definedName name="wrn.IMP03." hidden="1">{"IMP03",#N/A,FALSE,"PREVISÃO DE VENDAS"}</definedName>
    <definedName name="wrn.IMP03._1" localSheetId="3" hidden="1">{"IMP03",#N/A,FALSE,"PREVISÃO DE VENDAS"}</definedName>
    <definedName name="wrn.IMP03._1" hidden="1">{"IMP03",#N/A,FALSE,"PREVISÃO DE VENDAS"}</definedName>
    <definedName name="wrn.Inversión._.por._.plaza." localSheetId="3" hidden="1">{#N/A,#N/A,FALSE,"BALLANTINE´S ";#N/A,#N/A,FALSE,"FUNDADOR"}</definedName>
    <definedName name="wrn.Inversión._.por._.plaza." hidden="1">{#N/A,#N/A,FALSE,"BALLANTINE´S ";#N/A,#N/A,FALSE,"FUNDADOR"}</definedName>
    <definedName name="wrn.Inversión._.por._.plaza._1" localSheetId="3" hidden="1">{#N/A,#N/A,FALSE,"BALLANTINE´S ";#N/A,#N/A,FALSE,"FUNDADOR"}</definedName>
    <definedName name="wrn.Inversión._.por._.plaza._1" hidden="1">{#N/A,#N/A,FALSE,"BALLANTINE´S ";#N/A,#N/A,FALSE,"FUNDADOR"}</definedName>
    <definedName name="wrn.Inversión._.por._.plaza._2" localSheetId="3" hidden="1">{#N/A,#N/A,FALSE,"BALLANTINE´S ";#N/A,#N/A,FALSE,"FUNDADOR"}</definedName>
    <definedName name="wrn.Inversión._.por._.plaza._2" hidden="1">{#N/A,#N/A,FALSE,"BALLANTINE´S ";#N/A,#N/A,FALSE,"FUNDADOR"}</definedName>
    <definedName name="wrn.Inversión._.por._.plaza._3" localSheetId="3" hidden="1">{#N/A,#N/A,FALSE,"BALLANTINE´S ";#N/A,#N/A,FALSE,"FUNDADOR"}</definedName>
    <definedName name="wrn.Inversión._.por._.plaza._3" hidden="1">{#N/A,#N/A,FALSE,"BALLANTINE´S ";#N/A,#N/A,FALSE,"FUNDADOR"}</definedName>
    <definedName name="wrn.Inversión._.por._.plaza._4" localSheetId="3" hidden="1">{#N/A,#N/A,FALSE,"BALLANTINE´S ";#N/A,#N/A,FALSE,"FUNDADOR"}</definedName>
    <definedName name="wrn.Inversión._.por._.plaza._4" hidden="1">{#N/A,#N/A,FALSE,"BALLANTINE´S ";#N/A,#N/A,FALSE,"FUNDADOR"}</definedName>
    <definedName name="wrn.Inversión._.por._.plaza._5" localSheetId="3" hidden="1">{#N/A,#N/A,FALSE,"BALLANTINE´S ";#N/A,#N/A,FALSE,"FUNDADOR"}</definedName>
    <definedName name="wrn.Inversión._.por._.plaza._5" hidden="1">{#N/A,#N/A,FALSE,"BALLANTINE´S ";#N/A,#N/A,FALSE,"FUNDADOR"}</definedName>
    <definedName name="wrn.main._.page." localSheetId="3" hidden="1">{"main page",#N/A,FALSE,"VENTAS"}</definedName>
    <definedName name="wrn.main._.page." hidden="1">{"main page",#N/A,FALSE,"VENTAS"}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1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2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3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4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5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TDI._.XMOTDI._.ONLY." localSheetId="3" hidden="1">{#N/A,#N/A,FALSE,"MOTDI";#N/A,#N/A,FALSE,"XMOTDI"}</definedName>
    <definedName name="wrn.MOTDI._.XMOTDI._.ONLY." hidden="1">{#N/A,#N/A,FALSE,"MOTDI";#N/A,#N/A,FALSE,"XMOTDI"}</definedName>
    <definedName name="wrn.Orçamento._.Geral." localSheetId="3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_1" localSheetId="3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_1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localSheetId="3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RÇAMENTO._.RCSA._1" localSheetId="3" hidden="1">{"E001 - GERAÇÃO DE CAIXA GERAL",#N/A,FALSE,"Ajuste";"E002 - DLP GERAL",#N/A,FALSE,"Ajuste"}</definedName>
    <definedName name="wrn.ORÇAMENTO._.RCSA._1" hidden="1">{"E001 - GERAÇÃO DE CAIXA GERAL",#N/A,FALSE,"Ajuste";"E002 - DLP GERAL",#N/A,FALSE,"Ajuste"}</definedName>
    <definedName name="wrn.PL." localSheetId="3" hidden="1">{"P&amp;L",#N/A,FALSE,"AFF-99"}</definedName>
    <definedName name="wrn.PL." hidden="1">{"P&amp;L",#N/A,FALSE,"AFF-99"}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1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1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2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3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4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5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oduct._.Detail." localSheetId="3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0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._1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_1" hidden="1">{#N/A,#N/A,FALSE,"SP1-OUT";#N/A,#N/A,FALSE,"SP1-NOV";#N/A,#N/A,FALSE,"SANT-OUT";#N/A,#N/A,FALSE,"SANT-NOV";#N/A,#N/A,FALSE,"CAMP-OUT";#N/A,#N/A,FALSE,"CAMP-NOV";#N/A,#N/A,FALSE,"CRONO 1";#N/A,#N/A,FALSE,"CAPA"}</definedName>
    <definedName name="wrn.REL._2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_2" hidden="1">{#N/A,#N/A,FALSE,"SP1-OUT";#N/A,#N/A,FALSE,"SP1-NOV";#N/A,#N/A,FALSE,"SANT-OUT";#N/A,#N/A,FALSE,"SANT-NOV";#N/A,#N/A,FALSE,"CAMP-OUT";#N/A,#N/A,FALSE,"CAMP-NOV";#N/A,#N/A,FALSE,"CRONO 1";#N/A,#N/A,FALSE,"CAPA"}</definedName>
    <definedName name="wrn.REL._3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_3" hidden="1">{#N/A,#N/A,FALSE,"SP1-OUT";#N/A,#N/A,FALSE,"SP1-NOV";#N/A,#N/A,FALSE,"SANT-OUT";#N/A,#N/A,FALSE,"SANT-NOV";#N/A,#N/A,FALSE,"CAMP-OUT";#N/A,#N/A,FALSE,"CAMP-NOV";#N/A,#N/A,FALSE,"CRONO 1";#N/A,#N/A,FALSE,"CAPA"}</definedName>
    <definedName name="wrn.REL._4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_4" hidden="1">{#N/A,#N/A,FALSE,"SP1-OUT";#N/A,#N/A,FALSE,"SP1-NOV";#N/A,#N/A,FALSE,"SANT-OUT";#N/A,#N/A,FALSE,"SANT-NOV";#N/A,#N/A,FALSE,"CAMP-OUT";#N/A,#N/A,FALSE,"CAMP-NOV";#N/A,#N/A,FALSE,"CRONO 1";#N/A,#N/A,FALSE,"CAPA"}</definedName>
    <definedName name="wrn.REL._5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_5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localSheetId="0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RELAT._1" localSheetId="3" hidden="1">{#N/A,#N/A,FALSE,"CRONO 0";#N/A,#N/A,FALSE,"CRONO (4)";#N/A,#N/A,FALSE,"CRONO (3)";#N/A,#N/A,FALSE,"CRONO (2)";#N/A,#N/A,FALSE,"CRONO (1)"}</definedName>
    <definedName name="wrn.RELAT._1" hidden="1">{#N/A,#N/A,FALSE,"CRONO 0";#N/A,#N/A,FALSE,"CRONO (4)";#N/A,#N/A,FALSE,"CRONO (3)";#N/A,#N/A,FALSE,"CRONO (2)";#N/A,#N/A,FALSE,"CRONO (1)"}</definedName>
    <definedName name="wrn.RELAT._2" localSheetId="3" hidden="1">{#N/A,#N/A,FALSE,"CRONO 0";#N/A,#N/A,FALSE,"CRONO (4)";#N/A,#N/A,FALSE,"CRONO (3)";#N/A,#N/A,FALSE,"CRONO (2)";#N/A,#N/A,FALSE,"CRONO (1)"}</definedName>
    <definedName name="wrn.RELAT._2" hidden="1">{#N/A,#N/A,FALSE,"CRONO 0";#N/A,#N/A,FALSE,"CRONO (4)";#N/A,#N/A,FALSE,"CRONO (3)";#N/A,#N/A,FALSE,"CRONO (2)";#N/A,#N/A,FALSE,"CRONO (1)"}</definedName>
    <definedName name="wrn.RELAT._3" localSheetId="3" hidden="1">{#N/A,#N/A,FALSE,"CRONO 0";#N/A,#N/A,FALSE,"CRONO (4)";#N/A,#N/A,FALSE,"CRONO (3)";#N/A,#N/A,FALSE,"CRONO (2)";#N/A,#N/A,FALSE,"CRONO (1)"}</definedName>
    <definedName name="wrn.RELAT._3" hidden="1">{#N/A,#N/A,FALSE,"CRONO 0";#N/A,#N/A,FALSE,"CRONO (4)";#N/A,#N/A,FALSE,"CRONO (3)";#N/A,#N/A,FALSE,"CRONO (2)";#N/A,#N/A,FALSE,"CRONO (1)"}</definedName>
    <definedName name="wrn.RELAT._4" localSheetId="3" hidden="1">{#N/A,#N/A,FALSE,"CRONO 0";#N/A,#N/A,FALSE,"CRONO (4)";#N/A,#N/A,FALSE,"CRONO (3)";#N/A,#N/A,FALSE,"CRONO (2)";#N/A,#N/A,FALSE,"CRONO (1)"}</definedName>
    <definedName name="wrn.RELAT._4" hidden="1">{#N/A,#N/A,FALSE,"CRONO 0";#N/A,#N/A,FALSE,"CRONO (4)";#N/A,#N/A,FALSE,"CRONO (3)";#N/A,#N/A,FALSE,"CRONO (2)";#N/A,#N/A,FALSE,"CRONO (1)"}</definedName>
    <definedName name="wrn.RELAT._5" localSheetId="3" hidden="1">{#N/A,#N/A,FALSE,"CRONO 0";#N/A,#N/A,FALSE,"CRONO (4)";#N/A,#N/A,FALSE,"CRONO (3)";#N/A,#N/A,FALSE,"CRONO (2)";#N/A,#N/A,FALSE,"CRONO (1)"}</definedName>
    <definedName name="wrn.RELAT._5" hidden="1">{#N/A,#N/A,FALSE,"CRONO 0";#N/A,#N/A,FALSE,"CRONO (4)";#N/A,#N/A,FALSE,"CRONO (3)";#N/A,#N/A,FALSE,"CRONO (2)";#N/A,#N/A,FALSE,"CRONO (1)"}</definedName>
    <definedName name="wrn.RELATORIO." localSheetId="3" hidden="1">{#N/A,#N/A,FALSE,"CONTROLE";#N/A,#N/A,FALSE,"CONTROLE"}</definedName>
    <definedName name="wrn.RELATORIO." hidden="1">{#N/A,#N/A,FALSE,"CONTROLE";#N/A,#N/A,FALSE,"CONTROLE"}</definedName>
    <definedName name="wrn.Synergies." localSheetId="3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rget._.Financial._.Statements." localSheetId="3" hidden="1">{"Target Income Statement",#N/A,FALSE,"Target";"Target Balance Sheet",#N/A,FALSE,"Target";"Target Cash Flow",#N/A,FALSE,"Target"}</definedName>
    <definedName name="wrn.Target._.Financial._.Statements." hidden="1">{"Target Income Statement",#N/A,FALSE,"Target";"Target Balance Sheet",#N/A,FALSE,"Target";"Target Cash Flow",#N/A,FALSE,"Target"}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localSheetId="0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rn.Telet._1" localSheetId="3" hidden="1">{#N/A,#N/A,FALSE,"Valuation Summary";#N/A,#N/A,FALSE,"BT IS";#N/A,#N/A,FALSE,"BT CF";#N/A,#N/A,FALSE,"BT BS";#N/A,#N/A,FALSE,"BT FCF";#N/A,#N/A,FALSE,"BT Model";#N/A,#N/A,FALSE,"BT Finance"}</definedName>
    <definedName name="wrn.Telet._1" hidden="1">{#N/A,#N/A,FALSE,"Valuation Summary";#N/A,#N/A,FALSE,"BT IS";#N/A,#N/A,FALSE,"BT CF";#N/A,#N/A,FALSE,"BT BS";#N/A,#N/A,FALSE,"BT FCF";#N/A,#N/A,FALSE,"BT Model";#N/A,#N/A,FALSE,"BT Finance"}</definedName>
    <definedName name="wrn.Telet._2" localSheetId="3" hidden="1">{#N/A,#N/A,FALSE,"Valuation Summary";#N/A,#N/A,FALSE,"BT IS";#N/A,#N/A,FALSE,"BT CF";#N/A,#N/A,FALSE,"BT BS";#N/A,#N/A,FALSE,"BT FCF";#N/A,#N/A,FALSE,"BT Model";#N/A,#N/A,FALSE,"BT Finance"}</definedName>
    <definedName name="wrn.Telet._2" hidden="1">{#N/A,#N/A,FALSE,"Valuation Summary";#N/A,#N/A,FALSE,"BT IS";#N/A,#N/A,FALSE,"BT CF";#N/A,#N/A,FALSE,"BT BS";#N/A,#N/A,FALSE,"BT FCF";#N/A,#N/A,FALSE,"BT Model";#N/A,#N/A,FALSE,"BT Finance"}</definedName>
    <definedName name="wrn.Telet._3" localSheetId="3" hidden="1">{#N/A,#N/A,FALSE,"Valuation Summary";#N/A,#N/A,FALSE,"BT IS";#N/A,#N/A,FALSE,"BT CF";#N/A,#N/A,FALSE,"BT BS";#N/A,#N/A,FALSE,"BT FCF";#N/A,#N/A,FALSE,"BT Model";#N/A,#N/A,FALSE,"BT Finance"}</definedName>
    <definedName name="wrn.Telet._3" hidden="1">{#N/A,#N/A,FALSE,"Valuation Summary";#N/A,#N/A,FALSE,"BT IS";#N/A,#N/A,FALSE,"BT CF";#N/A,#N/A,FALSE,"BT BS";#N/A,#N/A,FALSE,"BT FCF";#N/A,#N/A,FALSE,"BT Model";#N/A,#N/A,FALSE,"BT Finance"}</definedName>
    <definedName name="wrn.Telet._4" localSheetId="3" hidden="1">{#N/A,#N/A,FALSE,"Valuation Summary";#N/A,#N/A,FALSE,"BT IS";#N/A,#N/A,FALSE,"BT CF";#N/A,#N/A,FALSE,"BT BS";#N/A,#N/A,FALSE,"BT FCF";#N/A,#N/A,FALSE,"BT Model";#N/A,#N/A,FALSE,"BT Finance"}</definedName>
    <definedName name="wrn.Telet._4" hidden="1">{#N/A,#N/A,FALSE,"Valuation Summary";#N/A,#N/A,FALSE,"BT IS";#N/A,#N/A,FALSE,"BT CF";#N/A,#N/A,FALSE,"BT BS";#N/A,#N/A,FALSE,"BT FCF";#N/A,#N/A,FALSE,"BT Model";#N/A,#N/A,FALSE,"BT Finance"}</definedName>
    <definedName name="wrn.Telet._5" localSheetId="3" hidden="1">{#N/A,#N/A,FALSE,"Valuation Summary";#N/A,#N/A,FALSE,"BT IS";#N/A,#N/A,FALSE,"BT CF";#N/A,#N/A,FALSE,"BT BS";#N/A,#N/A,FALSE,"BT FCF";#N/A,#N/A,FALSE,"BT Model";#N/A,#N/A,FALSE,"BT Finance"}</definedName>
    <definedName name="wrn.Telet._5" hidden="1">{#N/A,#N/A,FALSE,"Valuation Summary";#N/A,#N/A,FALSE,"BT IS";#N/A,#N/A,FALSE,"BT CF";#N/A,#N/A,FALSE,"BT BS";#N/A,#N/A,FALSE,"BT FCF";#N/A,#N/A,FALSE,"BT Model";#N/A,#N/A,FALSE,"BT Finance"}</definedName>
    <definedName name="wrn.Teste." localSheetId="3" hidden="1">{#N/A,#N/A,FALSE,"Fone das Praças"}</definedName>
    <definedName name="wrn.Teste." hidden="1">{#N/A,#N/A,FALSE,"Fone das Praças"}</definedName>
    <definedName name="wrn.total." localSheetId="3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wrn.total.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wrn.Transaction._.Overview." localSheetId="3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t" localSheetId="3" hidden="1">{"main page",#N/A,FALSE,"VENTAS"}</definedName>
    <definedName name="wrt" hidden="1">{"main page",#N/A,FALSE,"VENTAS"}</definedName>
    <definedName name="WS">[7]!_p1</definedName>
    <definedName name="wsfesgfef">#REF!</definedName>
    <definedName name="ww">[7]!___p1</definedName>
    <definedName name="wwc">[7]!____p1</definedName>
    <definedName name="www">[31]!_xlbgnm.p1</definedName>
    <definedName name="WWWWW">#REF!</definedName>
    <definedName name="wwwwwwwwwwwwwwwwwwwww" localSheetId="3" hidden="1">{#N/A,#N/A,TRUE,"EMITI";#N/A,#N/A,TRUE,"XEMITI"}</definedName>
    <definedName name="wwwwwwwwwwwwwwwwwwwww" hidden="1">{#N/A,#N/A,TRUE,"EMITI";#N/A,#N/A,TRUE,"XEMITI"}</definedName>
    <definedName name="x">[7]!___p1</definedName>
    <definedName name="xantia1">#REF!</definedName>
    <definedName name="xantia10">#REF!</definedName>
    <definedName name="xantia11">#REF!</definedName>
    <definedName name="xantia12">#REF!</definedName>
    <definedName name="xantia2">#REF!</definedName>
    <definedName name="xantia3">#REF!</definedName>
    <definedName name="xantia4">#REF!</definedName>
    <definedName name="xantia5">#REF!</definedName>
    <definedName name="xantia6">#REF!</definedName>
    <definedName name="xantia7">#REF!</definedName>
    <definedName name="xantia8">#REF!</definedName>
    <definedName name="xantia9">#REF!</definedName>
    <definedName name="xcdf">#REF!</definedName>
    <definedName name="xcvdsgds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xcvdsgds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xdfet">[3]!_p1</definedName>
    <definedName name="xdgfewt" localSheetId="3" hidden="1">{"'Janeiro'!$A$1:$I$153"}</definedName>
    <definedName name="xdgfewt" hidden="1">{"'Janeiro'!$A$1:$I$153"}</definedName>
    <definedName name="xsara1">#REF!</definedName>
    <definedName name="xsara10">#REF!</definedName>
    <definedName name="xsara11">#REF!</definedName>
    <definedName name="xsara12">#REF!</definedName>
    <definedName name="xsara2">#REF!</definedName>
    <definedName name="xsara3">#REF!</definedName>
    <definedName name="xsara4">#REF!</definedName>
    <definedName name="xsara5">#REF!</definedName>
    <definedName name="xsara6">#REF!</definedName>
    <definedName name="xsara7">#REF!</definedName>
    <definedName name="xsara8">#REF!</definedName>
    <definedName name="xsara9">#REF!</definedName>
    <definedName name="xuxu" hidden="1">'[20]PLMM-R$'!#REF!</definedName>
    <definedName name="xvfbdfg">[3]!_p1</definedName>
    <definedName name="xx">[7]!___p1</definedName>
    <definedName name="xxx">#REF!</definedName>
    <definedName name="xxxx">[7]!___p1</definedName>
    <definedName name="xxxxx">[8]!___p1</definedName>
    <definedName name="xxxxxx" localSheetId="3" hidden="1">{#N/A,#N/A,FALSE,"Banco de Dados"}</definedName>
    <definedName name="xxxxxx" hidden="1">{#N/A,#N/A,FALSE,"Banco de Dados"}</definedName>
    <definedName name="xxxxxx_1" localSheetId="3" hidden="1">{#N/A,#N/A,FALSE,"Banco de Dados"}</definedName>
    <definedName name="xxxxxx_1" hidden="1">{#N/A,#N/A,FALSE,"Banco de Dados"}</definedName>
    <definedName name="xxxxxx_2" localSheetId="3" hidden="1">{#N/A,#N/A,FALSE,"Banco de Dados"}</definedName>
    <definedName name="xxxxxx_2" hidden="1">{#N/A,#N/A,FALSE,"Banco de Dados"}</definedName>
    <definedName name="xxxxxx_3" localSheetId="3" hidden="1">{#N/A,#N/A,FALSE,"Banco de Dados"}</definedName>
    <definedName name="xxxxxx_3" hidden="1">{#N/A,#N/A,FALSE,"Banco de Dados"}</definedName>
    <definedName name="xxxxxx_4" localSheetId="3" hidden="1">{#N/A,#N/A,FALSE,"Banco de Dados"}</definedName>
    <definedName name="xxxxxx_4" hidden="1">{#N/A,#N/A,FALSE,"Banco de Dados"}</definedName>
    <definedName name="xxxxxx_5" localSheetId="3" hidden="1">{#N/A,#N/A,FALSE,"Banco de Dados"}</definedName>
    <definedName name="xxxxxx_5" hidden="1">{#N/A,#N/A,FALSE,"Banco de Dados"}</definedName>
    <definedName name="xxxxxxx">[7]!____p1</definedName>
    <definedName name="xxxxxxxxx">[7]!____p1</definedName>
    <definedName name="XXY">[8]!_p1</definedName>
    <definedName name="y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y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y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y_1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y_1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Yamaha">'[64]honda yamaha'!$Z$1:$AM$29</definedName>
    <definedName name="YearZelle">[56]TAB.Daten!$C$18</definedName>
    <definedName name="ygwygiuwegw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ygwygiuwegw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yhtdutyu">[3]!_p1</definedName>
    <definedName name="yhthrt">[3]!_p1</definedName>
    <definedName name="yiuyi">[3]!_p1</definedName>
    <definedName name="yjhtyhjte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yjhtyhjte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yjjyuy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yjjyuy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yjrtjhrt" localSheetId="3" hidden="1">{"1DhPgAbs",#N/A,FALSE,"dHora";"2DhPgPerc",#N/A,FALSE,"dHora";"3DhPgAbsAcum",#N/A,FALSE,"dHora"}</definedName>
    <definedName name="yjrtjhrt" hidden="1">{"1DhPgAbs",#N/A,FALSE,"dHora";"2DhPgPerc",#N/A,FALSE,"dHora";"3DhPgAbsAcum",#N/A,FALSE,"dHora"}</definedName>
    <definedName name="yjtyhjtyjh">[3]!_p1</definedName>
    <definedName name="yjtyjt">[3]!_p1</definedName>
    <definedName name="yjtyju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yjtyju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yjuireuwr5">[3]!_p1</definedName>
    <definedName name="yjytju">[3]!_p1</definedName>
    <definedName name="ykjry" hidden="1">#REF!</definedName>
    <definedName name="youyuot">[3]!_p1</definedName>
    <definedName name="ytjtyj" localSheetId="3" hidden="1">{"'Janeiro'!$A$1:$I$153"}</definedName>
    <definedName name="ytjtyj" hidden="1">{"'Janeiro'!$A$1:$I$153"}</definedName>
    <definedName name="ytjtyjher5" localSheetId="3" hidden="1">{"1DhPgAbs",#N/A,FALSE,"dHora";"2DhPgPerc",#N/A,FALSE,"dHora";"3DhPgAbsAcum",#N/A,FALSE,"dHora"}</definedName>
    <definedName name="ytjtyjher5" hidden="1">{"1DhPgAbs",#N/A,FALSE,"dHora";"2DhPgPerc",#N/A,FALSE,"dHora";"3DhPgAbsAcum",#N/A,FALSE,"dHora"}</definedName>
    <definedName name="ytjtyjrtsuhtr">[3]!_p1</definedName>
    <definedName name="ytjutu">[3]!_p1</definedName>
    <definedName name="ytjuyjuy" localSheetId="3" hidden="1">{"'Janeiro'!$A$1:$I$153"}</definedName>
    <definedName name="ytjuyjuy" hidden="1">{"'Janeiro'!$A$1:$I$153"}</definedName>
    <definedName name="ytjytjuy">[3]!_p1</definedName>
    <definedName name="ytutyduy">[3]!_p1</definedName>
    <definedName name="ytuytduy">[3]!_p1</definedName>
    <definedName name="yu">[31]!_xlbgnm.p1</definedName>
    <definedName name="yu6ytu">[3]!_p1</definedName>
    <definedName name="yuer5yw4">[3]!_p1</definedName>
    <definedName name="yuiu">[3]!_p1</definedName>
    <definedName name="yuiuto">[3]!_p1</definedName>
    <definedName name="yuiuyi">[3]!_p1</definedName>
    <definedName name="yuiyuiu" localSheetId="3" hidden="1">{"1DhPgAbs",#N/A,FALSE,"dHora";"2DhPgPerc",#N/A,FALSE,"dHora";"3DhPgAbsAcum",#N/A,FALSE,"dHora"}</definedName>
    <definedName name="yuiyuiu" hidden="1">{"1DhPgAbs",#N/A,FALSE,"dHora";"2DhPgPerc",#N/A,FALSE,"dHora";"3DhPgAbsAcum",#N/A,FALSE,"dHora"}</definedName>
    <definedName name="yujtyu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yujtyu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yujtyutdyudt">[3]!_p1</definedName>
    <definedName name="yukyuk">[3]!_p1</definedName>
    <definedName name="yuoyui">[3]!_p1</definedName>
    <definedName name="yuttuy">[3]!_p1</definedName>
    <definedName name="YUTUYUTU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YUTUYUTU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yuytuytu">[3]!_p1</definedName>
    <definedName name="yy">[14]!_xlbgnm.p1</definedName>
    <definedName name="yyy">[3]!_p1</definedName>
    <definedName name="yyyy">[8]!_p1</definedName>
    <definedName name="yyyyyyyy">[8]!_p1</definedName>
    <definedName name="yyyyyyyyy">[8]!_p1</definedName>
    <definedName name="yyyyyyyyyy">[8]!_p1</definedName>
    <definedName name="yyyyyyyyyyyyyyy">[8]!_p1</definedName>
    <definedName name="yyyyyyyyyyyyyyyuuu">[8]!_p1</definedName>
    <definedName name="z">#REF!</definedName>
    <definedName name="z\sdfh">[14]!_xlbgnm.p1</definedName>
    <definedName name="Z_BDB4B167_E3AA_11D7_8D7A_00B0D08F20DC_.wvu.PrintArea" localSheetId="1" hidden="1">#REF!</definedName>
    <definedName name="Z_BDB4B167_E3AA_11D7_8D7A_00B0D08F20DC_.wvu.PrintArea" localSheetId="0" hidden="1">#REF!</definedName>
    <definedName name="Z_BDB4B167_E3AA_11D7_8D7A_00B0D08F20DC_.wvu.PrintArea" hidden="1">#REF!</definedName>
    <definedName name="Z_DEE952E1_FD1C_11D4_ADB1_00D0B74E2E7F_.wvu.Rows" hidden="1">#N/A</definedName>
    <definedName name="zdfb">[14]!_xlbgnm.p1</definedName>
    <definedName name="zdfbn">[14]!_xlbgnm.p1</definedName>
    <definedName name="zdfn">[14]!_xlbgnm.p1</definedName>
    <definedName name="zfdhu6rkvd8u6o5" localSheetId="3" hidden="1">{"'Janeiro'!$A$1:$I$153"}</definedName>
    <definedName name="zfdhu6rkvd8u6o5" localSheetId="0" hidden="1">{"'Janeiro'!$A$1:$I$153"}</definedName>
    <definedName name="zfdhu6rkvd8u6o5" hidden="1">{"'Janeiro'!$A$1:$I$153"}</definedName>
    <definedName name="ZNB">[8]!___p1</definedName>
    <definedName name="ZoomBereich">#REF!</definedName>
    <definedName name="zsdfhzfsdh">[14]!_xlbgnm.p1</definedName>
    <definedName name="zsdfsef">[3]!_p1</definedName>
    <definedName name="zsfds">[3]!_p1</definedName>
    <definedName name="zsfdsfd">[3]!_p1</definedName>
    <definedName name="zsfsdf">[3]!_p1</definedName>
    <definedName name="zw">#N/A</definedName>
    <definedName name="zx">#N/A</definedName>
    <definedName name="ZXCVBNM">[7]!_p1</definedName>
    <definedName name="ZXM900">#REF!</definedName>
    <definedName name="ZXZZ">'[94]600ML'!#REF!</definedName>
    <definedName name="zz">#REF!</definedName>
    <definedName name="ZZZ">'[94]600ML'!#REF!</definedName>
    <definedName name="zzzz">#REF!</definedName>
    <definedName name="ZZZZZ">[7]!_p1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2" l="1"/>
  <c r="P14" i="25"/>
  <c r="G25" i="7"/>
  <c r="J32" i="7"/>
  <c r="K49" i="7"/>
  <c r="K46" i="7"/>
  <c r="K45" i="7"/>
  <c r="K44" i="7"/>
  <c r="K43" i="7"/>
  <c r="K42" i="7"/>
  <c r="L42" i="7" s="1"/>
  <c r="M42" i="7" s="1"/>
  <c r="K41" i="7"/>
  <c r="K40" i="7"/>
  <c r="K39" i="7"/>
  <c r="K36" i="7"/>
  <c r="K35" i="7"/>
  <c r="K32" i="7"/>
  <c r="L32" i="7" s="1"/>
  <c r="M32" i="7" s="1"/>
  <c r="Q32" i="7" s="1"/>
  <c r="K31" i="7"/>
  <c r="K30" i="7"/>
  <c r="K27" i="7"/>
  <c r="K26" i="7"/>
  <c r="K25" i="7"/>
  <c r="K24" i="7"/>
  <c r="K23" i="7"/>
  <c r="K22" i="7"/>
  <c r="L22" i="7" s="1"/>
  <c r="I31" i="7"/>
  <c r="J31" i="7" s="1"/>
  <c r="I30" i="7"/>
  <c r="I27" i="7"/>
  <c r="I26" i="7"/>
  <c r="I25" i="7"/>
  <c r="I24" i="7"/>
  <c r="I23" i="7"/>
  <c r="I22" i="7"/>
  <c r="I36" i="7"/>
  <c r="I35" i="7"/>
  <c r="G33" i="7"/>
  <c r="J42" i="7"/>
  <c r="I41" i="7"/>
  <c r="J41" i="7" s="1"/>
  <c r="I39" i="7"/>
  <c r="M63" i="7" l="1"/>
  <c r="D15" i="26" s="1"/>
  <c r="I15" i="26" s="1"/>
  <c r="Q53" i="7"/>
  <c r="S8" i="22" s="1"/>
  <c r="L30" i="7"/>
  <c r="M30" i="7" s="1"/>
  <c r="K53" i="7"/>
  <c r="F8" i="22" s="1"/>
  <c r="L31" i="7"/>
  <c r="M31" i="7" s="1"/>
  <c r="M33" i="7" s="1"/>
  <c r="J30" i="7"/>
  <c r="J33" i="7" s="1"/>
  <c r="L41" i="7"/>
  <c r="M41" i="7" s="1"/>
  <c r="G37" i="7"/>
  <c r="O16" i="25" l="1"/>
  <c r="G26" i="7" l="1"/>
  <c r="C49" i="7" l="1"/>
  <c r="C45" i="7"/>
  <c r="C43" i="7"/>
  <c r="C39" i="7"/>
  <c r="J36" i="7"/>
  <c r="C35" i="7"/>
  <c r="J11" i="25" l="1"/>
  <c r="P13" i="25"/>
  <c r="N13" i="25"/>
  <c r="Q13" i="25" s="1"/>
  <c r="P12" i="25"/>
  <c r="J12" i="25"/>
  <c r="N12" i="25" s="1"/>
  <c r="Q12" i="25" s="1"/>
  <c r="P11" i="25"/>
  <c r="J15" i="25" l="1"/>
  <c r="N11" i="25"/>
  <c r="Q11" i="25" l="1"/>
  <c r="F23" i="23" l="1"/>
  <c r="G50" i="7" l="1"/>
  <c r="L49" i="7"/>
  <c r="M49" i="7" s="1"/>
  <c r="M50" i="7" s="1"/>
  <c r="J49" i="7"/>
  <c r="G47" i="7"/>
  <c r="L46" i="7"/>
  <c r="M46" i="7" s="1"/>
  <c r="J46" i="7"/>
  <c r="I45" i="7"/>
  <c r="L45" i="7" s="1"/>
  <c r="M45" i="7" s="1"/>
  <c r="L44" i="7"/>
  <c r="M44" i="7" s="1"/>
  <c r="J44" i="7"/>
  <c r="I43" i="7"/>
  <c r="L43" i="7" s="1"/>
  <c r="M43" i="7" s="1"/>
  <c r="L40" i="7"/>
  <c r="M40" i="7" s="1"/>
  <c r="J40" i="7"/>
  <c r="L39" i="7"/>
  <c r="M39" i="7" s="1"/>
  <c r="L36" i="7"/>
  <c r="M36" i="7" s="1"/>
  <c r="L27" i="7"/>
  <c r="G27" i="7"/>
  <c r="G59" i="7" s="1"/>
  <c r="L26" i="7"/>
  <c r="L24" i="7"/>
  <c r="G24" i="7"/>
  <c r="G58" i="7" s="1"/>
  <c r="L23" i="7"/>
  <c r="G23" i="7"/>
  <c r="G22" i="7"/>
  <c r="G57" i="7" l="1"/>
  <c r="M22" i="7"/>
  <c r="J50" i="7"/>
  <c r="L35" i="7"/>
  <c r="M35" i="7" s="1"/>
  <c r="M37" i="7" s="1"/>
  <c r="J35" i="7"/>
  <c r="J37" i="7" s="1"/>
  <c r="G28" i="7"/>
  <c r="G53" i="7" s="1"/>
  <c r="J26" i="7"/>
  <c r="M23" i="7"/>
  <c r="J25" i="7"/>
  <c r="J59" i="7" s="1"/>
  <c r="M27" i="7"/>
  <c r="M24" i="7"/>
  <c r="M58" i="7" s="1"/>
  <c r="M26" i="7"/>
  <c r="J23" i="7"/>
  <c r="M47" i="7"/>
  <c r="J24" i="7"/>
  <c r="J58" i="7" s="1"/>
  <c r="J27" i="7"/>
  <c r="J39" i="7"/>
  <c r="J43" i="7"/>
  <c r="J45" i="7"/>
  <c r="J22" i="7"/>
  <c r="L25" i="7"/>
  <c r="M25" i="7" s="1"/>
  <c r="J57" i="7" l="1"/>
  <c r="N14" i="25"/>
  <c r="F9" i="26"/>
  <c r="M57" i="7"/>
  <c r="F7" i="26" s="1"/>
  <c r="E7" i="26" s="1"/>
  <c r="Q14" i="25"/>
  <c r="Q15" i="25" s="1"/>
  <c r="N15" i="25"/>
  <c r="G9" i="26"/>
  <c r="I9" i="26" s="1"/>
  <c r="E9" i="22"/>
  <c r="M59" i="7"/>
  <c r="J28" i="7"/>
  <c r="G60" i="7"/>
  <c r="F8" i="26"/>
  <c r="D8" i="26"/>
  <c r="M28" i="7"/>
  <c r="D7" i="26"/>
  <c r="J47" i="7"/>
  <c r="J53" i="7" l="1"/>
  <c r="J8" i="22"/>
  <c r="V8" i="22" s="1"/>
  <c r="D10" i="26"/>
  <c r="F10" i="26"/>
  <c r="L8" i="22"/>
  <c r="M53" i="7"/>
  <c r="G8" i="22" s="1"/>
  <c r="D11" i="26"/>
  <c r="M60" i="7"/>
  <c r="G7" i="26"/>
  <c r="I7" i="26" s="1"/>
  <c r="E8" i="26"/>
  <c r="G8" i="26"/>
  <c r="F11" i="26"/>
  <c r="E11" i="26" s="1"/>
  <c r="J60" i="7"/>
  <c r="X8" i="22" l="1"/>
  <c r="W8" i="22" s="1"/>
  <c r="E10" i="26"/>
  <c r="G10" i="26"/>
  <c r="I10" i="26" s="1"/>
  <c r="I8" i="26"/>
  <c r="I11" i="26" s="1"/>
  <c r="G11" i="26"/>
  <c r="E8" i="22"/>
</calcChain>
</file>

<file path=xl/sharedStrings.xml><?xml version="1.0" encoding="utf-8"?>
<sst xmlns="http://schemas.openxmlformats.org/spreadsheetml/2006/main" count="279" uniqueCount="172">
  <si>
    <t>PROJETO:</t>
  </si>
  <si>
    <t xml:space="preserve">MERCADO DAS DEMAIS ENTREGAS: </t>
  </si>
  <si>
    <t>PERÍODO:</t>
  </si>
  <si>
    <t>DATA:</t>
  </si>
  <si>
    <t>ENTREGA</t>
  </si>
  <si>
    <t>PROPOSTA</t>
  </si>
  <si>
    <t>EXTRAS | REFERÊNCIAS</t>
  </si>
  <si>
    <t>PROGRAMA</t>
  </si>
  <si>
    <t>EXIBIÇÃO</t>
  </si>
  <si>
    <t>FORMATO</t>
  </si>
  <si>
    <t>TOTAL INS</t>
  </si>
  <si>
    <t xml:space="preserve">PREÇO BRUTO TABELA </t>
  </si>
  <si>
    <t>DESC. %</t>
  </si>
  <si>
    <t>PREÇO BRUTO NEGOCIADO</t>
  </si>
  <si>
    <t xml:space="preserve">REF. COM. 30" </t>
  </si>
  <si>
    <t>CONV,</t>
  </si>
  <si>
    <t>UNIT.</t>
  </si>
  <si>
    <t>TOTAL</t>
  </si>
  <si>
    <t xml:space="preserve">Transmissão </t>
  </si>
  <si>
    <t>VINHETA CARACTERIZADA DE 5" DE ABERTURA (01 POR JOGO)</t>
  </si>
  <si>
    <t xml:space="preserve">BREAK </t>
  </si>
  <si>
    <t>COMERCIAL 30" (02 POR JOGO)</t>
  </si>
  <si>
    <t xml:space="preserve">TT TRANSMISSÃO </t>
  </si>
  <si>
    <t>-</t>
  </si>
  <si>
    <t>ALEB</t>
  </si>
  <si>
    <t xml:space="preserve">Série Especial </t>
  </si>
  <si>
    <t>VINHETA CARACTERIZADA DE 5"</t>
  </si>
  <si>
    <t>BREAK</t>
  </si>
  <si>
    <t>COMERCIAL 30"</t>
  </si>
  <si>
    <t xml:space="preserve">TT SÉRIE ESPECIAL </t>
  </si>
  <si>
    <t>NEWV</t>
  </si>
  <si>
    <t xml:space="preserve">TT POR FORMATO </t>
  </si>
  <si>
    <t>VINHETAS</t>
  </si>
  <si>
    <t xml:space="preserve">COMERCIAIS </t>
  </si>
  <si>
    <t xml:space="preserve">TT GERAL </t>
  </si>
  <si>
    <t>PLANO DE PATROCÍNIO</t>
  </si>
  <si>
    <t>NR DE JOGOS</t>
  </si>
  <si>
    <t>TABELA:</t>
  </si>
  <si>
    <t>CONTEÚDO</t>
  </si>
  <si>
    <t>SÁBADO DAS 15H30 ÀS 18H00</t>
  </si>
  <si>
    <t>Cobertura Jornalística e Esportiva</t>
  </si>
  <si>
    <t>Mídia de Apoio</t>
  </si>
  <si>
    <t xml:space="preserve">TOTAL CAMPEONATO ESTADUAL 2025 | COTA DE PATROCÍNIO </t>
  </si>
  <si>
    <t>ROTATIVO AB/ENC</t>
  </si>
  <si>
    <t>SEG A DOM</t>
  </si>
  <si>
    <t>SEG A SEX ÀS 18H00</t>
  </si>
  <si>
    <t xml:space="preserve">SEG A SEX ÀS 19H10 </t>
  </si>
  <si>
    <t>SÁB ÀS 13H00</t>
  </si>
  <si>
    <t>TT COBERTURA JORNALÍSTICA E ESPORTIVA</t>
  </si>
  <si>
    <t>TT MÍDIA DE APOIO</t>
  </si>
  <si>
    <t xml:space="preserve">RECORD </t>
  </si>
  <si>
    <t>R7 MULTIPLATAFORMA</t>
  </si>
  <si>
    <t>MERCADO</t>
  </si>
  <si>
    <t>PREÇO TABELA (R$)</t>
  </si>
  <si>
    <t>DESC (%)</t>
  </si>
  <si>
    <t>PREÇO BRUTO NEGOCIADO (R$)</t>
  </si>
  <si>
    <t xml:space="preserve">JOGOS </t>
  </si>
  <si>
    <t>ESCALAÇÃO (02 POR JOGO)</t>
  </si>
  <si>
    <t>Região</t>
  </si>
  <si>
    <t>Estado</t>
  </si>
  <si>
    <t>Emissora</t>
  </si>
  <si>
    <t>Norte</t>
  </si>
  <si>
    <t>Amazonas</t>
  </si>
  <si>
    <t>TV Educativa</t>
  </si>
  <si>
    <t xml:space="preserve">Roraima </t>
  </si>
  <si>
    <t xml:space="preserve">Amapá </t>
  </si>
  <si>
    <t>TV Assembléia</t>
  </si>
  <si>
    <t>Tocantins</t>
  </si>
  <si>
    <t xml:space="preserve">Rondônia </t>
  </si>
  <si>
    <t>Acre</t>
  </si>
  <si>
    <t>Nordeste</t>
  </si>
  <si>
    <t>Maranhão</t>
  </si>
  <si>
    <t>ge.com + YT FMF</t>
  </si>
  <si>
    <t xml:space="preserve">Piauí </t>
  </si>
  <si>
    <t>SBT</t>
  </si>
  <si>
    <t xml:space="preserve">Rio Grande do Norte </t>
  </si>
  <si>
    <t>Band + Nosso Futebol</t>
  </si>
  <si>
    <t xml:space="preserve">Paraíba </t>
  </si>
  <si>
    <t>Globo</t>
  </si>
  <si>
    <t xml:space="preserve">Sergipe </t>
  </si>
  <si>
    <t>Record</t>
  </si>
  <si>
    <t xml:space="preserve">Alagoas </t>
  </si>
  <si>
    <t>Mato Grosso do Sul</t>
  </si>
  <si>
    <t xml:space="preserve">Goiás </t>
  </si>
  <si>
    <t>Distrito Federal</t>
  </si>
  <si>
    <t xml:space="preserve">Espírito Santo </t>
  </si>
  <si>
    <t>Sul</t>
  </si>
  <si>
    <t xml:space="preserve">Paraná </t>
  </si>
  <si>
    <t>TV Educativa + NSports</t>
  </si>
  <si>
    <t>TOTAL NEGOCIADO</t>
  </si>
  <si>
    <t>Impressões</t>
  </si>
  <si>
    <t>CANAL</t>
  </si>
  <si>
    <t>DISTRIBUIÇÃO</t>
  </si>
  <si>
    <t>DETALHAMENTO</t>
  </si>
  <si>
    <t>VOLUME CONTRATADO</t>
  </si>
  <si>
    <t>SEGM.</t>
  </si>
  <si>
    <t xml:space="preserve">VISIBILIDADE ESTIMADA </t>
  </si>
  <si>
    <t>KPI</t>
  </si>
  <si>
    <t>VALOR UNITÁRIO 
TABELA</t>
  </si>
  <si>
    <t>TOTAL 
TABELA</t>
  </si>
  <si>
    <t>CUSTO UNITÁRIO</t>
  </si>
  <si>
    <t xml:space="preserve">Mídia Livre </t>
  </si>
  <si>
    <t>R7 Esportes</t>
  </si>
  <si>
    <r>
      <t>Formatos Display:</t>
    </r>
    <r>
      <rPr>
        <sz val="12"/>
        <color rgb="FF000000"/>
        <rFont val="Aptos Display"/>
        <family val="2"/>
        <scheme val="major"/>
      </rPr>
      <t xml:space="preserve"> 728x90, 970x250, 300x250, 300x600 e 320x50</t>
    </r>
  </si>
  <si>
    <t>meses</t>
  </si>
  <si>
    <t>N/A</t>
  </si>
  <si>
    <t xml:space="preserve">CPM </t>
  </si>
  <si>
    <t>Mês</t>
  </si>
  <si>
    <t>Impactos</t>
  </si>
  <si>
    <t>]</t>
  </si>
  <si>
    <t>INVESTIMENTO TOTAL</t>
  </si>
  <si>
    <t>Tabela</t>
  </si>
  <si>
    <t>Negociado</t>
  </si>
  <si>
    <t>Mídia Livre (YouTube)</t>
  </si>
  <si>
    <t>VINHETA CARACTERIZADA DE 5" DE PASSAGEM (01 POR JOGO)</t>
  </si>
  <si>
    <t>ARTE EM L (INVERTIDO) (01 POR JOGO)</t>
  </si>
  <si>
    <t xml:space="preserve">PLACAR 5" (01 POR JOGO) </t>
  </si>
  <si>
    <t>Formato vídeo</t>
  </si>
  <si>
    <t>GOIÁS (GO1)</t>
  </si>
  <si>
    <t>JULHO'25</t>
  </si>
  <si>
    <t>GOIÁS RECORD</t>
  </si>
  <si>
    <t>COTA GO1</t>
  </si>
  <si>
    <t>COTA GO1 (PLAYPLUS - REEXIBIÇÃO SIMULCAST)</t>
  </si>
  <si>
    <t>BALANÇO GERAL GO - QUADRO ESPORTE</t>
  </si>
  <si>
    <t>CIDADE ALERTA GO</t>
  </si>
  <si>
    <t>BALANÇO GERAL GO - ED DE SÁBADO</t>
  </si>
  <si>
    <t>SEG A SEX ÀS 13H05</t>
  </si>
  <si>
    <t>2ª QUINZENA DE JANEIRO A MARÇO DE 2026¹</t>
  </si>
  <si>
    <t>¹ Período previsto.</t>
  </si>
  <si>
    <t>CAMPEONATO GOIANO</t>
  </si>
  <si>
    <t xml:space="preserve">NR DE JOGOS </t>
  </si>
  <si>
    <t xml:space="preserve">PREÇO TABELA </t>
  </si>
  <si>
    <t xml:space="preserve">DESCONTO </t>
  </si>
  <si>
    <t xml:space="preserve">PREÇO COM DESCONTO </t>
  </si>
  <si>
    <t xml:space="preserve">LÍQUIDO </t>
  </si>
  <si>
    <t xml:space="preserve">NR COTAS </t>
  </si>
  <si>
    <t xml:space="preserve">PREÇO TT COTISTAS </t>
  </si>
  <si>
    <t>TV (BREAK)</t>
  </si>
  <si>
    <t>TV (CONTEÚDO)</t>
  </si>
  <si>
    <t>MÍDIA SIMULCAST PLAYPLUS</t>
  </si>
  <si>
    <t>R7 Esportes (segmentado para GO)</t>
  </si>
  <si>
    <t>R7 Parceiros de Esporte</t>
  </si>
  <si>
    <t>R7 parceiros (segmentado para GO)</t>
  </si>
  <si>
    <t>Record Goias</t>
  </si>
  <si>
    <t>ROS</t>
  </si>
  <si>
    <t>COTA TV</t>
  </si>
  <si>
    <t>COTA R7 MULITPLATAFORMA</t>
  </si>
  <si>
    <t>OUTUBRO'25</t>
  </si>
  <si>
    <t>GOIÁS NO AR</t>
  </si>
  <si>
    <t>SEG A SEX ÀS 06H30</t>
  </si>
  <si>
    <t>Pré-Jogo</t>
  </si>
  <si>
    <t>AQUECIMENTO</t>
  </si>
  <si>
    <t>SÁBADO DAS 15H00 ÀS 15H30</t>
  </si>
  <si>
    <t>TT PRÉ-JOGO</t>
  </si>
  <si>
    <t>MERCHANDISING 60"</t>
  </si>
  <si>
    <t>BALANÇO GERAL GO</t>
  </si>
  <si>
    <t>TRANSMISSÃO DOS JOGOS 
(10 JOGOS)</t>
  </si>
  <si>
    <t xml:space="preserve">10 JOGOS </t>
  </si>
  <si>
    <r>
      <t>FATURAMENTO POTENCIAL 
CAMPEONATO GOIANO</t>
    </r>
    <r>
      <rPr>
        <sz val="12"/>
        <color theme="0"/>
        <rFont val="Aptos Display"/>
        <family val="2"/>
        <scheme val="major"/>
      </rPr>
      <t xml:space="preserve">
</t>
    </r>
    <r>
      <rPr>
        <b/>
        <sz val="12"/>
        <color theme="0"/>
        <rFont val="Aptos Display"/>
        <family val="2"/>
        <scheme val="major"/>
      </rPr>
      <t>10 JOGOS</t>
    </r>
  </si>
  <si>
    <t xml:space="preserve">   TOTAL PATROCÍNIO 10 JOGOS </t>
  </si>
  <si>
    <t>QUADRO DE ESPORTES GOIÁS NO AR</t>
  </si>
  <si>
    <t>Reexibição RecordPlus</t>
  </si>
  <si>
    <t>Recordplus</t>
  </si>
  <si>
    <t>Arte em L, Escalação, Placar, Merchandising Pré-jogo</t>
  </si>
  <si>
    <r>
      <t xml:space="preserve">R7 + RECORDPLUS
</t>
    </r>
    <r>
      <rPr>
        <b/>
        <sz val="8"/>
        <rFont val="Aptos Display"/>
        <family val="2"/>
        <scheme val="major"/>
      </rPr>
      <t>(Digital)</t>
    </r>
  </si>
  <si>
    <t>DAC</t>
  </si>
  <si>
    <t>DAC
20% BRUTO NEGOCIADO</t>
  </si>
  <si>
    <t>TABELA</t>
  </si>
  <si>
    <t>NEGOCIADO</t>
  </si>
  <si>
    <t>RECORD + R7 MULTIPLATAFORMA + DAC</t>
  </si>
  <si>
    <t>COTA NET CAMPEONATO GOIANO: TV + DAC + DIGITAL + PLAYPLUS*</t>
  </si>
  <si>
    <t>PREÇO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</si>
</sst>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(* #,##0.00_);_(* \(#,##0.00\);_(* &quot;-&quot;??_);_(@_)"/>
    <numFmt numFmtId="166" formatCode="[$-F400]h:mm:ss\ AM/PM"/>
    <numFmt numFmtId="167" formatCode="_-[$R$-416]\ * #,##0_-;\-[$R$-416]\ * #,##0_-;_-[$R$-416]\ * &quot;-&quot;??_-;_-@_-"/>
    <numFmt numFmtId="168" formatCode="#,##0.000000"/>
    <numFmt numFmtId="169" formatCode="0;[Red]0"/>
    <numFmt numFmtId="170" formatCode="&quot;R$&quot;\ #,##0"/>
    <numFmt numFmtId="171" formatCode="&quot;R$&quot;\ #,##0.00"/>
    <numFmt numFmtId="172" formatCode="_-* #,##0_-;\-* #,##0_-;_-* &quot;-&quot;??_-;_-@_-"/>
    <numFmt numFmtId="173" formatCode="0.00000%"/>
    <numFmt numFmtId="174" formatCode="#,##0;[Red]#,##0"/>
  </numFmts>
  <fonts count="8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0"/>
      <name val="Roboto"/>
    </font>
    <font>
      <sz val="12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b/>
      <sz val="12"/>
      <color rgb="FF0070C0"/>
      <name val="Aptos Display"/>
      <family val="2"/>
      <scheme val="major"/>
    </font>
    <font>
      <b/>
      <sz val="14"/>
      <color rgb="FF00009E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6"/>
      <name val="Aptos Display"/>
      <family val="2"/>
      <scheme val="major"/>
    </font>
    <font>
      <sz val="16"/>
      <name val="Aptos Display"/>
      <family val="2"/>
      <scheme val="major"/>
    </font>
    <font>
      <sz val="20"/>
      <name val="Aptos Display"/>
      <family val="2"/>
      <scheme val="major"/>
    </font>
    <font>
      <sz val="10"/>
      <name val="Arial"/>
      <family val="2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4"/>
      <color theme="0" tint="-4.9989318521683403E-2"/>
      <name val="Aptos Display"/>
      <family val="2"/>
      <scheme val="major"/>
    </font>
    <font>
      <b/>
      <sz val="9"/>
      <color theme="0"/>
      <name val="Aptos Display"/>
      <family val="2"/>
      <scheme val="major"/>
    </font>
    <font>
      <b/>
      <sz val="13"/>
      <color theme="0" tint="-4.9989318521683403E-2"/>
      <name val="Aptos Display"/>
      <family val="2"/>
      <scheme val="major"/>
    </font>
    <font>
      <b/>
      <sz val="13"/>
      <color theme="0"/>
      <name val="Aptos Display"/>
      <family val="2"/>
      <scheme val="major"/>
    </font>
    <font>
      <b/>
      <sz val="12"/>
      <color theme="0" tint="-4.9989318521683403E-2"/>
      <name val="Aptos Display"/>
      <family val="2"/>
      <scheme val="major"/>
    </font>
    <font>
      <b/>
      <sz val="12"/>
      <color rgb="FF1F2F63"/>
      <name val="Aptos Display"/>
      <family val="2"/>
      <scheme val="major"/>
    </font>
    <font>
      <b/>
      <sz val="12"/>
      <color rgb="FF172349"/>
      <name val="Aptos Display"/>
      <family val="2"/>
      <scheme val="major"/>
    </font>
    <font>
      <sz val="14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1"/>
      <color theme="1" tint="0.249977111117893"/>
      <name val="Aptos Display"/>
      <family val="2"/>
      <scheme val="major"/>
    </font>
    <font>
      <b/>
      <sz val="13"/>
      <color rgb="FFFF0000"/>
      <name val="Aptos Display"/>
      <family val="2"/>
      <scheme val="major"/>
    </font>
    <font>
      <b/>
      <sz val="18"/>
      <color theme="0"/>
      <name val="Aptos Display"/>
      <family val="2"/>
      <scheme val="major"/>
    </font>
    <font>
      <sz val="1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b/>
      <sz val="16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24"/>
      <name val="Aptos Narrow"/>
      <family val="2"/>
      <scheme val="minor"/>
    </font>
    <font>
      <sz val="9"/>
      <color theme="0"/>
      <name val="Roboto"/>
    </font>
    <font>
      <b/>
      <sz val="22"/>
      <color theme="1"/>
      <name val="Aptos Narrow"/>
      <family val="2"/>
      <scheme val="minor"/>
    </font>
    <font>
      <sz val="12"/>
      <name val="Roboto"/>
    </font>
    <font>
      <b/>
      <sz val="18"/>
      <color theme="0" tint="-4.9989318521683403E-2"/>
      <name val="Roboto"/>
    </font>
    <font>
      <b/>
      <sz val="12"/>
      <color theme="0" tint="-4.9989318521683403E-2"/>
      <name val="Roboto"/>
    </font>
    <font>
      <b/>
      <sz val="13"/>
      <color theme="0" tint="-4.9989318521683403E-2"/>
      <name val="Roboto"/>
    </font>
    <font>
      <b/>
      <sz val="12"/>
      <name val="Roboto"/>
    </font>
    <font>
      <b/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6"/>
      <name val="Roboto"/>
    </font>
    <font>
      <sz val="11"/>
      <color theme="1"/>
      <name val="Roboto"/>
    </font>
    <font>
      <sz val="14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1"/>
      <name val="Times New Roman"/>
      <family val="1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Calibri"/>
      <family val="2"/>
    </font>
    <font>
      <sz val="8"/>
      <name val="MS Sans Serif"/>
      <charset val="1"/>
    </font>
    <font>
      <b/>
      <sz val="20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0"/>
      <color indexed="8"/>
      <name val="Arial"/>
      <family val="2"/>
    </font>
    <font>
      <sz val="14"/>
      <color theme="1"/>
      <name val="Aptos Narrow"/>
      <family val="2"/>
      <scheme val="min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b/>
      <sz val="10"/>
      <color rgb="FF000000"/>
      <name val="Aptos Display"/>
      <family val="2"/>
      <scheme val="major"/>
    </font>
    <font>
      <b/>
      <sz val="10"/>
      <color rgb="FFFFFFFF"/>
      <name val="Aptos Display"/>
      <family val="2"/>
      <scheme val="major"/>
    </font>
    <font>
      <b/>
      <sz val="10"/>
      <color rgb="FF002060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b/>
      <sz val="12"/>
      <color rgb="FFFFFFFF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b/>
      <sz val="12"/>
      <color rgb="FF000000"/>
      <name val="Aptos Display"/>
      <family val="2"/>
      <scheme val="major"/>
    </font>
    <font>
      <sz val="10"/>
      <color rgb="FFFFFFFF"/>
      <name val="Aptos Display"/>
      <family val="2"/>
      <scheme val="major"/>
    </font>
    <font>
      <b/>
      <sz val="12"/>
      <color rgb="FF0D0D0D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4"/>
      <color rgb="FFFF0000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12"/>
      <color theme="0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8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24"/>
      <color theme="0"/>
      <name val="Aptos Narrow"/>
      <family val="2"/>
      <scheme val="minor"/>
    </font>
    <font>
      <sz val="11"/>
      <color theme="1"/>
      <name val="Aptos Narrow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F2F6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thick">
        <color rgb="FF1F2F63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/>
      <right/>
      <top style="thick">
        <color rgb="FF1F2F63"/>
      </top>
      <bottom/>
      <diagonal/>
    </border>
    <border>
      <left/>
      <right/>
      <top/>
      <bottom style="thick">
        <color rgb="FF1F2F63"/>
      </bottom>
      <diagonal/>
    </border>
    <border>
      <left/>
      <right style="thick">
        <color rgb="FF1F2F63"/>
      </right>
      <top/>
      <bottom style="thick">
        <color rgb="FF1F2F63"/>
      </bottom>
      <diagonal/>
    </border>
    <border>
      <left style="thick">
        <color rgb="FF1F2F63"/>
      </left>
      <right/>
      <top style="thick">
        <color rgb="FF1F2F63"/>
      </top>
      <bottom/>
      <diagonal/>
    </border>
    <border>
      <left/>
      <right style="thick">
        <color rgb="FF1F2F63"/>
      </right>
      <top style="thick">
        <color rgb="FF1F2F63"/>
      </top>
      <bottom/>
      <diagonal/>
    </border>
    <border>
      <left style="thick">
        <color rgb="FF1F2F63"/>
      </left>
      <right/>
      <top/>
      <bottom style="thick">
        <color rgb="FF1F2F63"/>
      </bottom>
      <diagonal/>
    </border>
    <border>
      <left style="medium">
        <color theme="0" tint="-0.24994659260841701"/>
      </left>
      <right/>
      <top/>
      <bottom/>
      <diagonal/>
    </border>
    <border>
      <left style="thick">
        <color rgb="FF1F2F63"/>
      </left>
      <right/>
      <top style="thick">
        <color rgb="FF1F2F63"/>
      </top>
      <bottom style="hair">
        <color rgb="FF1F2F63"/>
      </bottom>
      <diagonal/>
    </border>
    <border>
      <left/>
      <right/>
      <top style="thick">
        <color rgb="FF1F2F63"/>
      </top>
      <bottom style="hair">
        <color rgb="FF1F2F63"/>
      </bottom>
      <diagonal/>
    </border>
    <border>
      <left/>
      <right style="thick">
        <color rgb="FF1F2F63"/>
      </right>
      <top style="thick">
        <color rgb="FF1F2F63"/>
      </top>
      <bottom style="hair">
        <color rgb="FF1F2F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</borders>
  <cellStyleXfs count="25">
    <xf numFmtId="0" fontId="0" fillId="0" borderId="0"/>
    <xf numFmtId="2" fontId="4" fillId="0" borderId="0"/>
    <xf numFmtId="43" fontId="13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3" fillId="0" borderId="0"/>
    <xf numFmtId="0" fontId="56" fillId="0" borderId="0" applyAlignment="0">
      <alignment vertical="top" wrapText="1"/>
      <protection locked="0"/>
    </xf>
    <xf numFmtId="0" fontId="13" fillId="0" borderId="0"/>
    <xf numFmtId="44" fontId="1" fillId="0" borderId="0" applyFont="0" applyFill="0" applyBorder="0" applyAlignment="0" applyProtection="0"/>
    <xf numFmtId="0" fontId="13" fillId="0" borderId="0"/>
    <xf numFmtId="0" fontId="55" fillId="0" borderId="0"/>
    <xf numFmtId="9" fontId="13" fillId="0" borderId="0" applyFont="0" applyFill="0" applyBorder="0" applyAlignment="0" applyProtection="0"/>
    <xf numFmtId="0" fontId="55" fillId="0" borderId="0"/>
    <xf numFmtId="44" fontId="1" fillId="0" borderId="0" applyFont="0" applyFill="0" applyBorder="0" applyAlignment="0" applyProtection="0"/>
    <xf numFmtId="2" fontId="4" fillId="0" borderId="0"/>
    <xf numFmtId="43" fontId="13" fillId="0" borderId="0" applyFont="0" applyFill="0" applyBorder="0" applyAlignment="0" applyProtection="0"/>
    <xf numFmtId="0" fontId="59" fillId="0" borderId="0"/>
    <xf numFmtId="43" fontId="1" fillId="0" borderId="0" applyFont="0" applyFill="0" applyBorder="0" applyAlignment="0" applyProtection="0"/>
    <xf numFmtId="0" fontId="56" fillId="0" borderId="0" applyAlignment="0">
      <alignment vertical="top" wrapText="1"/>
      <protection locked="0"/>
    </xf>
    <xf numFmtId="0" fontId="13" fillId="0" borderId="0"/>
    <xf numFmtId="0" fontId="13" fillId="0" borderId="0" applyAlignment="0">
      <alignment vertical="top" wrapText="1"/>
      <protection locked="0"/>
    </xf>
    <xf numFmtId="0" fontId="1" fillId="0" borderId="0"/>
  </cellStyleXfs>
  <cellXfs count="41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2" fontId="2" fillId="2" borderId="0" xfId="1" applyFont="1" applyFill="1" applyAlignment="1">
      <alignment vertical="center"/>
    </xf>
    <xf numFmtId="2" fontId="5" fillId="3" borderId="1" xfId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2" fontId="6" fillId="3" borderId="2" xfId="1" applyFont="1" applyFill="1" applyBorder="1" applyAlignment="1">
      <alignment horizontal="right" vertical="center"/>
    </xf>
    <xf numFmtId="2" fontId="7" fillId="3" borderId="2" xfId="1" applyFont="1" applyFill="1" applyBorder="1" applyAlignment="1">
      <alignment horizontal="left" vertical="center"/>
    </xf>
    <xf numFmtId="2" fontId="5" fillId="3" borderId="2" xfId="1" applyFont="1" applyFill="1" applyBorder="1" applyAlignment="1">
      <alignment horizontal="center" vertical="center"/>
    </xf>
    <xf numFmtId="3" fontId="5" fillId="3" borderId="2" xfId="1" applyNumberFormat="1" applyFont="1" applyFill="1" applyBorder="1" applyAlignment="1">
      <alignment horizontal="center" vertical="center"/>
    </xf>
    <xf numFmtId="3" fontId="5" fillId="3" borderId="2" xfId="1" applyNumberFormat="1" applyFont="1" applyFill="1" applyBorder="1" applyAlignment="1">
      <alignment vertical="center"/>
    </xf>
    <xf numFmtId="2" fontId="8" fillId="3" borderId="2" xfId="1" applyFont="1" applyFill="1" applyBorder="1" applyAlignment="1">
      <alignment horizontal="left" vertical="center"/>
    </xf>
    <xf numFmtId="2" fontId="5" fillId="3" borderId="2" xfId="1" applyFont="1" applyFill="1" applyBorder="1" applyAlignment="1">
      <alignment vertical="center"/>
    </xf>
    <xf numFmtId="2" fontId="5" fillId="3" borderId="4" xfId="1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2" fontId="8" fillId="3" borderId="0" xfId="1" applyFont="1" applyFill="1" applyAlignment="1">
      <alignment horizontal="left" vertical="center"/>
    </xf>
    <xf numFmtId="3" fontId="5" fillId="3" borderId="0" xfId="1" applyNumberFormat="1" applyFont="1" applyFill="1" applyAlignment="1">
      <alignment horizontal="center" vertical="center"/>
    </xf>
    <xf numFmtId="2" fontId="5" fillId="3" borderId="0" xfId="1" applyFont="1" applyFill="1" applyAlignment="1">
      <alignment vertical="center"/>
    </xf>
    <xf numFmtId="2" fontId="5" fillId="3" borderId="0" xfId="1" applyFont="1" applyFill="1" applyAlignment="1">
      <alignment horizontal="center" vertical="center"/>
    </xf>
    <xf numFmtId="3" fontId="5" fillId="3" borderId="0" xfId="1" applyNumberFormat="1" applyFont="1" applyFill="1" applyAlignment="1">
      <alignment vertical="center"/>
    </xf>
    <xf numFmtId="164" fontId="9" fillId="3" borderId="0" xfId="1" applyNumberFormat="1" applyFont="1" applyFill="1" applyAlignment="1">
      <alignment vertical="center"/>
    </xf>
    <xf numFmtId="164" fontId="6" fillId="3" borderId="0" xfId="1" applyNumberFormat="1" applyFont="1" applyFill="1" applyAlignment="1">
      <alignment vertical="center"/>
    </xf>
    <xf numFmtId="164" fontId="6" fillId="4" borderId="0" xfId="1" applyNumberFormat="1" applyFont="1" applyFill="1" applyAlignment="1">
      <alignment vertical="center"/>
    </xf>
    <xf numFmtId="2" fontId="10" fillId="3" borderId="0" xfId="1" applyFont="1" applyFill="1" applyAlignment="1">
      <alignment horizontal="right" vertical="center"/>
    </xf>
    <xf numFmtId="14" fontId="11" fillId="3" borderId="0" xfId="1" quotePrefix="1" applyNumberFormat="1" applyFont="1" applyFill="1" applyAlignment="1">
      <alignment horizontal="left" vertical="center"/>
    </xf>
    <xf numFmtId="3" fontId="11" fillId="3" borderId="0" xfId="1" quotePrefix="1" applyNumberFormat="1" applyFont="1" applyFill="1" applyAlignment="1">
      <alignment horizontal="left" vertical="center"/>
    </xf>
    <xf numFmtId="2" fontId="11" fillId="3" borderId="0" xfId="1" applyFont="1" applyFill="1" applyAlignment="1">
      <alignment horizontal="center" vertical="center"/>
    </xf>
    <xf numFmtId="3" fontId="11" fillId="3" borderId="0" xfId="1" applyNumberFormat="1" applyFont="1" applyFill="1" applyAlignment="1">
      <alignment horizontal="center" vertical="center"/>
    </xf>
    <xf numFmtId="3" fontId="12" fillId="3" borderId="0" xfId="1" applyNumberFormat="1" applyFont="1" applyFill="1" applyAlignment="1">
      <alignment vertical="center"/>
    </xf>
    <xf numFmtId="2" fontId="5" fillId="3" borderId="6" xfId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49" fontId="9" fillId="3" borderId="7" xfId="1" applyNumberFormat="1" applyFont="1" applyFill="1" applyBorder="1" applyAlignment="1">
      <alignment horizontal="right" vertical="center"/>
    </xf>
    <xf numFmtId="14" fontId="5" fillId="3" borderId="7" xfId="1" applyNumberFormat="1" applyFont="1" applyFill="1" applyBorder="1" applyAlignment="1">
      <alignment horizontal="left" vertical="center"/>
    </xf>
    <xf numFmtId="2" fontId="11" fillId="3" borderId="7" xfId="1" applyFont="1" applyFill="1" applyBorder="1" applyAlignment="1">
      <alignment horizontal="center" vertical="center"/>
    </xf>
    <xf numFmtId="3" fontId="11" fillId="3" borderId="7" xfId="1" applyNumberFormat="1" applyFont="1" applyFill="1" applyBorder="1" applyAlignment="1">
      <alignment horizontal="center" vertical="center"/>
    </xf>
    <xf numFmtId="3" fontId="5" fillId="3" borderId="7" xfId="1" applyNumberFormat="1" applyFont="1" applyFill="1" applyBorder="1" applyAlignment="1">
      <alignment vertical="center"/>
    </xf>
    <xf numFmtId="2" fontId="5" fillId="3" borderId="7" xfId="1" applyFont="1" applyFill="1" applyBorder="1" applyAlignment="1">
      <alignment horizontal="center" vertical="center"/>
    </xf>
    <xf numFmtId="2" fontId="5" fillId="3" borderId="7" xfId="1" applyFont="1" applyFill="1" applyBorder="1" applyAlignment="1">
      <alignment vertical="center"/>
    </xf>
    <xf numFmtId="2" fontId="5" fillId="2" borderId="0" xfId="1" applyFont="1" applyFill="1" applyAlignment="1">
      <alignment horizontal="left" vertical="center"/>
    </xf>
    <xf numFmtId="49" fontId="9" fillId="2" borderId="0" xfId="1" applyNumberFormat="1" applyFont="1" applyFill="1" applyAlignment="1">
      <alignment horizontal="right" vertical="center"/>
    </xf>
    <xf numFmtId="14" fontId="5" fillId="2" borderId="0" xfId="1" applyNumberFormat="1" applyFont="1" applyFill="1" applyAlignment="1">
      <alignment horizontal="left" vertical="center"/>
    </xf>
    <xf numFmtId="2" fontId="11" fillId="0" borderId="0" xfId="1" applyFont="1" applyAlignment="1">
      <alignment horizontal="center" vertical="center"/>
    </xf>
    <xf numFmtId="2" fontId="11" fillId="2" borderId="0" xfId="1" applyFont="1" applyFill="1" applyAlignment="1">
      <alignment horizontal="center" vertical="center"/>
    </xf>
    <xf numFmtId="3" fontId="11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vertical="center"/>
    </xf>
    <xf numFmtId="2" fontId="5" fillId="0" borderId="0" xfId="1" applyFont="1" applyAlignment="1">
      <alignment horizontal="center" vertical="center"/>
    </xf>
    <xf numFmtId="2" fontId="5" fillId="0" borderId="0" xfId="1" applyFont="1" applyAlignment="1">
      <alignment vertical="center"/>
    </xf>
    <xf numFmtId="2" fontId="15" fillId="2" borderId="0" xfId="1" applyFont="1" applyFill="1" applyAlignment="1">
      <alignment horizontal="left" vertical="center"/>
    </xf>
    <xf numFmtId="2" fontId="2" fillId="2" borderId="0" xfId="1" applyFont="1" applyFill="1" applyAlignment="1">
      <alignment horizontal="center" vertical="center"/>
    </xf>
    <xf numFmtId="2" fontId="17" fillId="2" borderId="0" xfId="1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 wrapText="1"/>
    </xf>
    <xf numFmtId="3" fontId="6" fillId="5" borderId="27" xfId="3" applyNumberFormat="1" applyFont="1" applyFill="1" applyBorder="1" applyAlignment="1">
      <alignment horizontal="center" vertical="center" wrapText="1"/>
    </xf>
    <xf numFmtId="3" fontId="6" fillId="5" borderId="28" xfId="3" applyNumberFormat="1" applyFont="1" applyFill="1" applyBorder="1" applyAlignment="1">
      <alignment horizontal="center" vertical="center" wrapText="1"/>
    </xf>
    <xf numFmtId="3" fontId="6" fillId="5" borderId="29" xfId="3" applyNumberFormat="1" applyFont="1" applyFill="1" applyBorder="1" applyAlignment="1">
      <alignment horizontal="center" vertical="center" wrapText="1"/>
    </xf>
    <xf numFmtId="166" fontId="5" fillId="2" borderId="9" xfId="1" applyNumberFormat="1" applyFont="1" applyFill="1" applyBorder="1" applyAlignment="1">
      <alignment horizontal="center" vertical="center" wrapText="1"/>
    </xf>
    <xf numFmtId="1" fontId="21" fillId="2" borderId="9" xfId="1" applyNumberFormat="1" applyFont="1" applyFill="1" applyBorder="1" applyAlignment="1">
      <alignment horizontal="center" vertical="center"/>
    </xf>
    <xf numFmtId="1" fontId="9" fillId="2" borderId="0" xfId="1" applyNumberFormat="1" applyFont="1" applyFill="1" applyAlignment="1">
      <alignment horizontal="center" vertical="center"/>
    </xf>
    <xf numFmtId="1" fontId="6" fillId="7" borderId="0" xfId="1" applyNumberFormat="1" applyFont="1" applyFill="1" applyAlignment="1">
      <alignment horizontal="center" vertical="center"/>
    </xf>
    <xf numFmtId="1" fontId="6" fillId="7" borderId="34" xfId="1" applyNumberFormat="1" applyFont="1" applyFill="1" applyBorder="1" applyAlignment="1">
      <alignment horizontal="center" vertical="center"/>
    </xf>
    <xf numFmtId="1" fontId="6" fillId="7" borderId="35" xfId="1" applyNumberFormat="1" applyFont="1" applyFill="1" applyBorder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167" fontId="6" fillId="4" borderId="34" xfId="2" applyNumberFormat="1" applyFont="1" applyFill="1" applyBorder="1" applyAlignment="1">
      <alignment horizontal="center" vertical="center"/>
    </xf>
    <xf numFmtId="167" fontId="6" fillId="7" borderId="0" xfId="2" applyNumberFormat="1" applyFont="1" applyFill="1" applyBorder="1" applyAlignment="1">
      <alignment horizontal="center" vertical="center"/>
    </xf>
    <xf numFmtId="166" fontId="9" fillId="0" borderId="7" xfId="1" applyNumberFormat="1" applyFont="1" applyBorder="1" applyAlignment="1">
      <alignment vertical="center"/>
    </xf>
    <xf numFmtId="166" fontId="9" fillId="0" borderId="0" xfId="1" applyNumberFormat="1" applyFont="1" applyAlignment="1">
      <alignment vertical="center"/>
    </xf>
    <xf numFmtId="166" fontId="5" fillId="0" borderId="36" xfId="1" applyNumberFormat="1" applyFont="1" applyBorder="1" applyAlignment="1">
      <alignment horizontal="left" vertical="center" indent="1"/>
    </xf>
    <xf numFmtId="166" fontId="5" fillId="0" borderId="9" xfId="1" applyNumberFormat="1" applyFont="1" applyBorder="1" applyAlignment="1">
      <alignment horizontal="left" vertical="center" indent="1"/>
    </xf>
    <xf numFmtId="167" fontId="22" fillId="2" borderId="9" xfId="1" applyNumberFormat="1" applyFont="1" applyFill="1" applyBorder="1" applyAlignment="1">
      <alignment horizontal="center" vertical="center"/>
    </xf>
    <xf numFmtId="10" fontId="6" fillId="8" borderId="9" xfId="5" applyNumberFormat="1" applyFont="1" applyFill="1" applyBorder="1" applyAlignment="1">
      <alignment horizontal="center" vertical="center"/>
    </xf>
    <xf numFmtId="167" fontId="22" fillId="2" borderId="9" xfId="2" applyNumberFormat="1" applyFont="1" applyFill="1" applyBorder="1" applyAlignment="1">
      <alignment horizontal="center" vertical="center"/>
    </xf>
    <xf numFmtId="164" fontId="22" fillId="2" borderId="9" xfId="1" applyNumberFormat="1" applyFont="1" applyFill="1" applyBorder="1" applyAlignment="1">
      <alignment horizontal="center" vertical="center"/>
    </xf>
    <xf numFmtId="2" fontId="6" fillId="9" borderId="9" xfId="1" applyFont="1" applyFill="1" applyBorder="1" applyAlignment="1">
      <alignment horizontal="center" vertical="center" wrapText="1"/>
    </xf>
    <xf numFmtId="1" fontId="6" fillId="9" borderId="9" xfId="1" applyNumberFormat="1" applyFont="1" applyFill="1" applyBorder="1" applyAlignment="1">
      <alignment horizontal="center" vertical="center"/>
    </xf>
    <xf numFmtId="3" fontId="6" fillId="9" borderId="9" xfId="2" applyNumberFormat="1" applyFont="1" applyFill="1" applyBorder="1" applyAlignment="1">
      <alignment horizontal="center" vertical="center"/>
    </xf>
    <xf numFmtId="167" fontId="6" fillId="9" borderId="9" xfId="1" applyNumberFormat="1" applyFont="1" applyFill="1" applyBorder="1" applyAlignment="1">
      <alignment horizontal="center" vertical="center"/>
    </xf>
    <xf numFmtId="10" fontId="6" fillId="9" borderId="9" xfId="4" applyNumberFormat="1" applyFont="1" applyFill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166" fontId="5" fillId="2" borderId="0" xfId="1" applyNumberFormat="1" applyFont="1" applyFill="1" applyAlignment="1">
      <alignment horizontal="left" vertical="center"/>
    </xf>
    <xf numFmtId="166" fontId="5" fillId="2" borderId="0" xfId="1" applyNumberFormat="1" applyFont="1" applyFill="1" applyAlignment="1">
      <alignment horizontal="left" vertical="center" wrapText="1"/>
    </xf>
    <xf numFmtId="1" fontId="21" fillId="2" borderId="0" xfId="1" applyNumberFormat="1" applyFont="1" applyFill="1" applyAlignment="1">
      <alignment horizontal="center" vertical="center"/>
    </xf>
    <xf numFmtId="3" fontId="22" fillId="2" borderId="0" xfId="2" applyNumberFormat="1" applyFont="1" applyFill="1" applyBorder="1" applyAlignment="1">
      <alignment horizontal="center" vertical="center"/>
    </xf>
    <xf numFmtId="3" fontId="22" fillId="2" borderId="0" xfId="1" applyNumberFormat="1" applyFont="1" applyFill="1" applyAlignment="1">
      <alignment horizontal="center" vertical="center"/>
    </xf>
    <xf numFmtId="2" fontId="5" fillId="2" borderId="0" xfId="1" applyFont="1" applyFill="1" applyAlignment="1">
      <alignment horizontal="center" vertical="center"/>
    </xf>
    <xf numFmtId="166" fontId="5" fillId="2" borderId="9" xfId="1" applyNumberFormat="1" applyFont="1" applyFill="1" applyBorder="1" applyAlignment="1">
      <alignment horizontal="left" vertical="center" indent="1"/>
    </xf>
    <xf numFmtId="10" fontId="6" fillId="8" borderId="9" xfId="4" applyNumberFormat="1" applyFont="1" applyFill="1" applyBorder="1" applyAlignment="1">
      <alignment horizontal="center" vertical="center"/>
    </xf>
    <xf numFmtId="164" fontId="22" fillId="2" borderId="9" xfId="2" applyNumberFormat="1" applyFont="1" applyFill="1" applyBorder="1" applyAlignment="1">
      <alignment horizontal="center" vertical="center"/>
    </xf>
    <xf numFmtId="167" fontId="6" fillId="10" borderId="9" xfId="2" applyNumberFormat="1" applyFont="1" applyFill="1" applyBorder="1" applyAlignment="1">
      <alignment horizontal="center" vertical="center"/>
    </xf>
    <xf numFmtId="2" fontId="6" fillId="4" borderId="9" xfId="2" applyNumberFormat="1" applyFont="1" applyFill="1" applyBorder="1" applyAlignment="1">
      <alignment horizontal="center" vertical="center"/>
    </xf>
    <xf numFmtId="2" fontId="5" fillId="0" borderId="0" xfId="1" applyFont="1" applyAlignment="1">
      <alignment vertical="center" wrapText="1"/>
    </xf>
    <xf numFmtId="2" fontId="7" fillId="0" borderId="0" xfId="1" applyFont="1" applyAlignment="1">
      <alignment horizontal="left" vertical="center" wrapText="1"/>
    </xf>
    <xf numFmtId="166" fontId="5" fillId="0" borderId="0" xfId="1" applyNumberFormat="1" applyFont="1" applyAlignment="1">
      <alignment horizontal="left" vertical="center"/>
    </xf>
    <xf numFmtId="164" fontId="6" fillId="4" borderId="9" xfId="2" applyNumberFormat="1" applyFont="1" applyFill="1" applyBorder="1" applyAlignment="1">
      <alignment horizontal="center" vertical="center"/>
    </xf>
    <xf numFmtId="1" fontId="9" fillId="2" borderId="9" xfId="1" applyNumberFormat="1" applyFont="1" applyFill="1" applyBorder="1" applyAlignment="1">
      <alignment horizontal="center" vertical="center"/>
    </xf>
    <xf numFmtId="10" fontId="6" fillId="0" borderId="0" xfId="4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1" fontId="19" fillId="5" borderId="35" xfId="0" applyNumberFormat="1" applyFont="1" applyFill="1" applyBorder="1" applyAlignment="1">
      <alignment horizontal="center" vertical="center"/>
    </xf>
    <xf numFmtId="1" fontId="14" fillId="2" borderId="0" xfId="0" applyNumberFormat="1" applyFont="1" applyFill="1" applyAlignment="1">
      <alignment horizontal="center" vertical="center"/>
    </xf>
    <xf numFmtId="167" fontId="19" fillId="5" borderId="23" xfId="0" applyNumberFormat="1" applyFont="1" applyFill="1" applyBorder="1" applyAlignment="1">
      <alignment horizontal="center" vertical="center"/>
    </xf>
    <xf numFmtId="9" fontId="6" fillId="5" borderId="23" xfId="0" applyNumberFormat="1" applyFont="1" applyFill="1" applyBorder="1" applyAlignment="1">
      <alignment horizontal="center" vertical="center"/>
    </xf>
    <xf numFmtId="167" fontId="19" fillId="5" borderId="35" xfId="0" applyNumberFormat="1" applyFont="1" applyFill="1" applyBorder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2" fontId="2" fillId="2" borderId="0" xfId="1" applyFont="1" applyFill="1" applyAlignment="1">
      <alignment horizontal="left" vertical="center"/>
    </xf>
    <xf numFmtId="2" fontId="25" fillId="2" borderId="0" xfId="1" applyFont="1" applyFill="1" applyAlignment="1">
      <alignment horizontal="left" vertical="center"/>
    </xf>
    <xf numFmtId="2" fontId="23" fillId="2" borderId="0" xfId="1" applyFont="1" applyFill="1" applyAlignment="1">
      <alignment horizontal="left" vertical="center"/>
    </xf>
    <xf numFmtId="3" fontId="23" fillId="2" borderId="0" xfId="1" applyNumberFormat="1" applyFont="1" applyFill="1" applyAlignment="1">
      <alignment horizontal="left" vertical="center"/>
    </xf>
    <xf numFmtId="168" fontId="23" fillId="2" borderId="0" xfId="1" applyNumberFormat="1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4" fontId="23" fillId="0" borderId="0" xfId="1" applyNumberFormat="1" applyFont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166" fontId="9" fillId="0" borderId="10" xfId="1" applyNumberFormat="1" applyFont="1" applyBorder="1" applyAlignment="1">
      <alignment horizontal="left" vertical="center" indent="1"/>
    </xf>
    <xf numFmtId="166" fontId="5" fillId="2" borderId="38" xfId="1" applyNumberFormat="1" applyFont="1" applyFill="1" applyBorder="1" applyAlignment="1">
      <alignment horizontal="left" vertical="center"/>
    </xf>
    <xf numFmtId="1" fontId="5" fillId="2" borderId="9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167" fontId="5" fillId="2" borderId="9" xfId="1" applyNumberFormat="1" applyFont="1" applyFill="1" applyBorder="1" applyAlignment="1">
      <alignment horizontal="center" vertical="center"/>
    </xf>
    <xf numFmtId="2" fontId="5" fillId="0" borderId="0" xfId="1" applyFont="1" applyAlignment="1">
      <alignment horizontal="center" vertical="top" wrapText="1"/>
    </xf>
    <xf numFmtId="166" fontId="29" fillId="5" borderId="6" xfId="1" applyNumberFormat="1" applyFont="1" applyFill="1" applyBorder="1" applyAlignment="1">
      <alignment horizontal="left" vertical="center" indent="1"/>
    </xf>
    <xf numFmtId="166" fontId="29" fillId="5" borderId="7" xfId="1" applyNumberFormat="1" applyFont="1" applyFill="1" applyBorder="1" applyAlignment="1">
      <alignment horizontal="left" vertical="center"/>
    </xf>
    <xf numFmtId="1" fontId="29" fillId="5" borderId="8" xfId="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167" fontId="29" fillId="5" borderId="9" xfId="1" applyNumberFormat="1" applyFont="1" applyFill="1" applyBorder="1" applyAlignment="1">
      <alignment horizontal="center" vertical="center"/>
    </xf>
    <xf numFmtId="164" fontId="33" fillId="4" borderId="39" xfId="1" applyNumberFormat="1" applyFont="1" applyFill="1" applyBorder="1" applyAlignment="1">
      <alignment vertical="center"/>
    </xf>
    <xf numFmtId="2" fontId="32" fillId="3" borderId="0" xfId="1" applyFont="1" applyFill="1" applyAlignment="1">
      <alignment horizontal="left" vertical="center"/>
    </xf>
    <xf numFmtId="2" fontId="32" fillId="3" borderId="0" xfId="1" applyFont="1" applyFill="1" applyAlignment="1">
      <alignment horizontal="right" vertical="center"/>
    </xf>
    <xf numFmtId="49" fontId="32" fillId="3" borderId="0" xfId="1" applyNumberFormat="1" applyFont="1" applyFill="1" applyAlignment="1">
      <alignment horizontal="right" vertical="center"/>
    </xf>
    <xf numFmtId="49" fontId="34" fillId="3" borderId="0" xfId="1" applyNumberFormat="1" applyFont="1" applyFill="1" applyAlignment="1">
      <alignment horizontal="left" vertical="center"/>
    </xf>
    <xf numFmtId="1" fontId="34" fillId="3" borderId="0" xfId="1" applyNumberFormat="1" applyFont="1" applyFill="1" applyAlignment="1">
      <alignment horizontal="left" vertical="center"/>
    </xf>
    <xf numFmtId="14" fontId="34" fillId="3" borderId="0" xfId="1" applyNumberFormat="1" applyFont="1" applyFill="1" applyAlignment="1">
      <alignment horizontal="left" vertical="center"/>
    </xf>
    <xf numFmtId="2" fontId="31" fillId="12" borderId="0" xfId="1" applyFont="1" applyFill="1" applyAlignment="1">
      <alignment horizontal="right" vertical="center"/>
    </xf>
    <xf numFmtId="2" fontId="24" fillId="3" borderId="9" xfId="1" applyFont="1" applyFill="1" applyBorder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2" fontId="38" fillId="0" borderId="0" xfId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41" fillId="14" borderId="43" xfId="3" applyFont="1" applyFill="1" applyBorder="1" applyAlignment="1">
      <alignment horizontal="center" vertical="center" wrapText="1"/>
    </xf>
    <xf numFmtId="2" fontId="42" fillId="0" borderId="0" xfId="1" applyFont="1" applyAlignment="1">
      <alignment horizontal="center" vertical="center"/>
    </xf>
    <xf numFmtId="3" fontId="40" fillId="14" borderId="43" xfId="3" applyNumberFormat="1" applyFont="1" applyFill="1" applyBorder="1" applyAlignment="1">
      <alignment horizontal="center" vertical="center" wrapText="1"/>
    </xf>
    <xf numFmtId="0" fontId="41" fillId="14" borderId="44" xfId="3" applyFont="1" applyFill="1" applyBorder="1" applyAlignment="1">
      <alignment horizontal="center" vertical="center" wrapText="1"/>
    </xf>
    <xf numFmtId="2" fontId="43" fillId="0" borderId="0" xfId="1" applyFont="1" applyAlignment="1">
      <alignment horizontal="left" vertical="center" wrapText="1" indent="2"/>
    </xf>
    <xf numFmtId="2" fontId="44" fillId="0" borderId="0" xfId="1" applyFont="1" applyAlignment="1">
      <alignment horizontal="center" vertical="center"/>
    </xf>
    <xf numFmtId="169" fontId="44" fillId="0" borderId="0" xfId="1" applyNumberFormat="1" applyFont="1" applyAlignment="1">
      <alignment horizontal="center" vertical="center"/>
    </xf>
    <xf numFmtId="170" fontId="44" fillId="0" borderId="0" xfId="2" applyNumberFormat="1" applyFont="1" applyFill="1" applyBorder="1" applyAlignment="1">
      <alignment horizontal="center" vertical="center"/>
    </xf>
    <xf numFmtId="9" fontId="44" fillId="0" borderId="0" xfId="6" applyFont="1" applyFill="1" applyBorder="1" applyAlignment="1">
      <alignment horizontal="center" vertical="center"/>
    </xf>
    <xf numFmtId="2" fontId="45" fillId="0" borderId="0" xfId="1" applyFont="1" applyAlignment="1">
      <alignment horizontal="center" vertical="center"/>
    </xf>
    <xf numFmtId="0" fontId="36" fillId="2" borderId="0" xfId="0" applyFont="1" applyFill="1"/>
    <xf numFmtId="0" fontId="46" fillId="2" borderId="0" xfId="0" applyFont="1" applyFill="1"/>
    <xf numFmtId="2" fontId="47" fillId="4" borderId="45" xfId="1" applyFont="1" applyFill="1" applyBorder="1" applyAlignment="1">
      <alignment horizontal="center" vertical="center"/>
    </xf>
    <xf numFmtId="169" fontId="47" fillId="4" borderId="45" xfId="1" applyNumberFormat="1" applyFont="1" applyFill="1" applyBorder="1" applyAlignment="1">
      <alignment horizontal="center" vertical="center"/>
    </xf>
    <xf numFmtId="170" fontId="48" fillId="4" borderId="45" xfId="1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52" fillId="16" borderId="48" xfId="0" applyFont="1" applyFill="1" applyBorder="1" applyAlignment="1">
      <alignment vertical="center"/>
    </xf>
    <xf numFmtId="0" fontId="52" fillId="16" borderId="48" xfId="0" applyFont="1" applyFill="1" applyBorder="1" applyAlignment="1">
      <alignment horizontal="center" vertical="center"/>
    </xf>
    <xf numFmtId="0" fontId="52" fillId="0" borderId="48" xfId="0" applyFont="1" applyBorder="1" applyAlignment="1">
      <alignment vertical="center"/>
    </xf>
    <xf numFmtId="0" fontId="54" fillId="0" borderId="48" xfId="7" applyBorder="1" applyAlignment="1">
      <alignment vertical="center"/>
    </xf>
    <xf numFmtId="0" fontId="52" fillId="0" borderId="48" xfId="0" applyFont="1" applyBorder="1" applyAlignment="1">
      <alignment horizontal="center" vertical="center"/>
    </xf>
    <xf numFmtId="0" fontId="54" fillId="0" borderId="48" xfId="7" applyBorder="1" applyAlignment="1">
      <alignment horizontal="center" vertical="center"/>
    </xf>
    <xf numFmtId="0" fontId="53" fillId="0" borderId="49" xfId="0" applyFont="1" applyBorder="1" applyAlignment="1">
      <alignment vertical="center"/>
    </xf>
    <xf numFmtId="0" fontId="54" fillId="16" borderId="48" xfId="7" applyFill="1" applyBorder="1" applyAlignment="1">
      <alignment vertical="center"/>
    </xf>
    <xf numFmtId="0" fontId="52" fillId="0" borderId="50" xfId="0" applyFont="1" applyBorder="1" applyAlignment="1">
      <alignment vertical="center"/>
    </xf>
    <xf numFmtId="0" fontId="52" fillId="0" borderId="50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52" fillId="0" borderId="52" xfId="0" applyFont="1" applyBorder="1" applyAlignment="1">
      <alignment vertical="center"/>
    </xf>
    <xf numFmtId="0" fontId="52" fillId="0" borderId="53" xfId="0" applyFont="1" applyBorder="1" applyAlignment="1">
      <alignment horizontal="center" vertical="center"/>
    </xf>
    <xf numFmtId="170" fontId="57" fillId="4" borderId="45" xfId="1" applyNumberFormat="1" applyFont="1" applyFill="1" applyBorder="1" applyAlignment="1">
      <alignment horizontal="center" vertical="center" wrapText="1"/>
    </xf>
    <xf numFmtId="169" fontId="58" fillId="4" borderId="45" xfId="1" applyNumberFormat="1" applyFont="1" applyFill="1" applyBorder="1" applyAlignment="1">
      <alignment horizontal="center" vertical="center"/>
    </xf>
    <xf numFmtId="2" fontId="57" fillId="4" borderId="45" xfId="1" applyFont="1" applyFill="1" applyBorder="1" applyAlignment="1">
      <alignment horizontal="left" vertical="center" wrapText="1" indent="2"/>
    </xf>
    <xf numFmtId="0" fontId="61" fillId="17" borderId="0" xfId="8" applyFont="1" applyFill="1" applyAlignment="1">
      <alignment vertical="center"/>
    </xf>
    <xf numFmtId="0" fontId="61" fillId="17" borderId="0" xfId="8" applyFont="1" applyFill="1" applyAlignment="1">
      <alignment horizontal="left" vertical="center"/>
    </xf>
    <xf numFmtId="0" fontId="61" fillId="17" borderId="0" xfId="8" applyFont="1" applyFill="1" applyAlignment="1">
      <alignment horizontal="center" vertical="center"/>
    </xf>
    <xf numFmtId="3" fontId="61" fillId="17" borderId="0" xfId="8" applyNumberFormat="1" applyFont="1" applyFill="1" applyAlignment="1">
      <alignment horizontal="center" vertical="center"/>
    </xf>
    <xf numFmtId="171" fontId="61" fillId="17" borderId="0" xfId="8" applyNumberFormat="1" applyFont="1" applyFill="1" applyAlignment="1">
      <alignment horizontal="center" vertical="center"/>
    </xf>
    <xf numFmtId="0" fontId="62" fillId="18" borderId="1" xfId="9" applyFont="1" applyFill="1" applyBorder="1" applyAlignment="1" applyProtection="1">
      <alignment horizontal="left"/>
    </xf>
    <xf numFmtId="0" fontId="64" fillId="18" borderId="2" xfId="3" applyFont="1" applyFill="1" applyBorder="1" applyAlignment="1">
      <alignment vertical="center"/>
    </xf>
    <xf numFmtId="0" fontId="65" fillId="18" borderId="2" xfId="9" applyFont="1" applyFill="1" applyBorder="1" applyAlignment="1" applyProtection="1">
      <alignment horizontal="left" vertical="top"/>
    </xf>
    <xf numFmtId="0" fontId="64" fillId="18" borderId="2" xfId="3" applyFont="1" applyFill="1" applyBorder="1" applyAlignment="1">
      <alignment horizontal="center" vertical="center"/>
    </xf>
    <xf numFmtId="171" fontId="64" fillId="18" borderId="2" xfId="3" applyNumberFormat="1" applyFont="1" applyFill="1" applyBorder="1" applyAlignment="1">
      <alignment horizontal="center" vertical="center"/>
    </xf>
    <xf numFmtId="171" fontId="64" fillId="18" borderId="3" xfId="3" applyNumberFormat="1" applyFont="1" applyFill="1" applyBorder="1" applyAlignment="1">
      <alignment horizontal="center" vertical="center"/>
    </xf>
    <xf numFmtId="0" fontId="62" fillId="18" borderId="4" xfId="9" applyFont="1" applyFill="1" applyBorder="1" applyAlignment="1" applyProtection="1">
      <alignment horizontal="left"/>
    </xf>
    <xf numFmtId="171" fontId="64" fillId="18" borderId="5" xfId="3" applyNumberFormat="1" applyFont="1" applyFill="1" applyBorder="1" applyAlignment="1">
      <alignment horizontal="center" vertical="center"/>
    </xf>
    <xf numFmtId="0" fontId="61" fillId="0" borderId="0" xfId="8" applyFont="1" applyAlignment="1">
      <alignment vertical="center"/>
    </xf>
    <xf numFmtId="0" fontId="62" fillId="18" borderId="6" xfId="9" applyFont="1" applyFill="1" applyBorder="1" applyAlignment="1" applyProtection="1">
      <alignment horizontal="left"/>
    </xf>
    <xf numFmtId="0" fontId="64" fillId="18" borderId="7" xfId="3" applyFont="1" applyFill="1" applyBorder="1" applyAlignment="1">
      <alignment vertical="center"/>
    </xf>
    <xf numFmtId="0" fontId="65" fillId="18" borderId="7" xfId="9" applyFont="1" applyFill="1" applyBorder="1" applyAlignment="1" applyProtection="1">
      <alignment horizontal="left"/>
    </xf>
    <xf numFmtId="0" fontId="64" fillId="18" borderId="7" xfId="3" applyFont="1" applyFill="1" applyBorder="1" applyAlignment="1">
      <alignment horizontal="center" vertical="center"/>
    </xf>
    <xf numFmtId="171" fontId="64" fillId="18" borderId="7" xfId="3" applyNumberFormat="1" applyFont="1" applyFill="1" applyBorder="1" applyAlignment="1">
      <alignment horizontal="center" vertical="center"/>
    </xf>
    <xf numFmtId="171" fontId="64" fillId="18" borderId="8" xfId="3" applyNumberFormat="1" applyFont="1" applyFill="1" applyBorder="1" applyAlignment="1">
      <alignment horizontal="center" vertical="center"/>
    </xf>
    <xf numFmtId="0" fontId="66" fillId="17" borderId="0" xfId="0" applyFont="1" applyFill="1"/>
    <xf numFmtId="171" fontId="66" fillId="17" borderId="0" xfId="0" applyNumberFormat="1" applyFont="1" applyFill="1" applyAlignment="1">
      <alignment horizontal="center"/>
    </xf>
    <xf numFmtId="172" fontId="63" fillId="17" borderId="0" xfId="20" applyNumberFormat="1" applyFont="1" applyFill="1" applyBorder="1" applyAlignment="1">
      <alignment horizontal="center" vertical="center"/>
    </xf>
    <xf numFmtId="44" fontId="63" fillId="17" borderId="0" xfId="11" applyFont="1" applyFill="1" applyBorder="1" applyAlignment="1">
      <alignment vertical="center"/>
    </xf>
    <xf numFmtId="171" fontId="63" fillId="17" borderId="0" xfId="11" applyNumberFormat="1" applyFont="1" applyFill="1" applyBorder="1" applyAlignment="1">
      <alignment horizontal="center" vertical="center"/>
    </xf>
    <xf numFmtId="0" fontId="67" fillId="20" borderId="12" xfId="22" applyFont="1" applyFill="1" applyBorder="1" applyAlignment="1">
      <alignment horizontal="center" vertical="center"/>
    </xf>
    <xf numFmtId="0" fontId="67" fillId="20" borderId="13" xfId="22" applyFont="1" applyFill="1" applyBorder="1" applyAlignment="1">
      <alignment horizontal="center" vertical="center" wrapText="1"/>
    </xf>
    <xf numFmtId="0" fontId="67" fillId="20" borderId="13" xfId="22" applyFont="1" applyFill="1" applyBorder="1" applyAlignment="1">
      <alignment horizontal="center" vertical="center"/>
    </xf>
    <xf numFmtId="3" fontId="67" fillId="20" borderId="13" xfId="22" applyNumberFormat="1" applyFont="1" applyFill="1" applyBorder="1" applyAlignment="1">
      <alignment horizontal="center" vertical="center" wrapText="1"/>
    </xf>
    <xf numFmtId="171" fontId="67" fillId="20" borderId="13" xfId="22" applyNumberFormat="1" applyFont="1" applyFill="1" applyBorder="1" applyAlignment="1">
      <alignment horizontal="center" vertical="center" wrapText="1"/>
    </xf>
    <xf numFmtId="173" fontId="67" fillId="20" borderId="13" xfId="22" applyNumberFormat="1" applyFont="1" applyFill="1" applyBorder="1" applyAlignment="1">
      <alignment horizontal="center" vertical="center" wrapText="1"/>
    </xf>
    <xf numFmtId="171" fontId="67" fillId="20" borderId="13" xfId="20" applyNumberFormat="1" applyFont="1" applyFill="1" applyBorder="1" applyAlignment="1">
      <alignment horizontal="center" vertical="center" wrapText="1"/>
    </xf>
    <xf numFmtId="171" fontId="67" fillId="20" borderId="11" xfId="22" applyNumberFormat="1" applyFont="1" applyFill="1" applyBorder="1" applyAlignment="1">
      <alignment horizontal="center" vertical="center" wrapText="1"/>
    </xf>
    <xf numFmtId="0" fontId="68" fillId="19" borderId="32" xfId="0" applyFont="1" applyFill="1" applyBorder="1" applyAlignment="1">
      <alignment horizontal="center" vertical="center" wrapText="1"/>
    </xf>
    <xf numFmtId="0" fontId="68" fillId="17" borderId="32" xfId="0" applyFont="1" applyFill="1" applyBorder="1" applyAlignment="1">
      <alignment horizontal="center" vertical="center" wrapText="1"/>
    </xf>
    <xf numFmtId="0" fontId="69" fillId="17" borderId="32" xfId="0" applyFont="1" applyFill="1" applyBorder="1" applyAlignment="1">
      <alignment horizontal="center" vertical="center" wrapText="1"/>
    </xf>
    <xf numFmtId="0" fontId="9" fillId="17" borderId="32" xfId="0" applyFont="1" applyFill="1" applyBorder="1" applyAlignment="1">
      <alignment horizontal="center" vertical="center" wrapText="1"/>
    </xf>
    <xf numFmtId="0" fontId="5" fillId="17" borderId="32" xfId="0" applyFont="1" applyFill="1" applyBorder="1" applyAlignment="1">
      <alignment horizontal="center" vertical="center" wrapText="1"/>
    </xf>
    <xf numFmtId="3" fontId="5" fillId="17" borderId="32" xfId="23" applyNumberFormat="1" applyFont="1" applyFill="1" applyBorder="1" applyAlignment="1" applyProtection="1">
      <alignment horizontal="center" vertical="center" wrapText="1"/>
    </xf>
    <xf numFmtId="0" fontId="5" fillId="17" borderId="32" xfId="13" applyFont="1" applyFill="1" applyBorder="1" applyAlignment="1">
      <alignment horizontal="center" vertical="center" wrapText="1"/>
    </xf>
    <xf numFmtId="44" fontId="5" fillId="17" borderId="32" xfId="16" applyFont="1" applyFill="1" applyBorder="1" applyAlignment="1">
      <alignment horizontal="center" vertical="center"/>
    </xf>
    <xf numFmtId="9" fontId="6" fillId="22" borderId="32" xfId="14" applyFont="1" applyFill="1" applyBorder="1" applyAlignment="1">
      <alignment horizontal="center" vertical="center"/>
    </xf>
    <xf numFmtId="44" fontId="9" fillId="17" borderId="32" xfId="16" applyFont="1" applyFill="1" applyBorder="1" applyAlignment="1">
      <alignment horizontal="center" vertical="center" wrapText="1"/>
    </xf>
    <xf numFmtId="0" fontId="69" fillId="21" borderId="37" xfId="0" applyFont="1" applyFill="1" applyBorder="1" applyAlignment="1">
      <alignment horizontal="center" vertical="center" wrapText="1"/>
    </xf>
    <xf numFmtId="0" fontId="68" fillId="19" borderId="9" xfId="0" applyFont="1" applyFill="1" applyBorder="1" applyAlignment="1">
      <alignment horizontal="center" vertical="center" wrapText="1"/>
    </xf>
    <xf numFmtId="0" fontId="68" fillId="17" borderId="9" xfId="0" applyFont="1" applyFill="1" applyBorder="1" applyAlignment="1">
      <alignment horizontal="center" vertical="center" wrapText="1"/>
    </xf>
    <xf numFmtId="0" fontId="69" fillId="17" borderId="9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 wrapText="1"/>
    </xf>
    <xf numFmtId="0" fontId="5" fillId="17" borderId="9" xfId="0" applyFont="1" applyFill="1" applyBorder="1" applyAlignment="1">
      <alignment horizontal="center" vertical="center" wrapText="1"/>
    </xf>
    <xf numFmtId="3" fontId="5" fillId="17" borderId="9" xfId="23" applyNumberFormat="1" applyFont="1" applyFill="1" applyBorder="1" applyAlignment="1" applyProtection="1">
      <alignment horizontal="center" vertical="center" wrapText="1"/>
    </xf>
    <xf numFmtId="0" fontId="5" fillId="17" borderId="9" xfId="13" applyFont="1" applyFill="1" applyBorder="1" applyAlignment="1">
      <alignment horizontal="center" vertical="center" wrapText="1"/>
    </xf>
    <xf numFmtId="44" fontId="5" fillId="17" borderId="9" xfId="16" applyFont="1" applyFill="1" applyBorder="1" applyAlignment="1">
      <alignment horizontal="center" vertical="center"/>
    </xf>
    <xf numFmtId="9" fontId="6" fillId="22" borderId="9" xfId="14" applyFont="1" applyFill="1" applyBorder="1" applyAlignment="1">
      <alignment horizontal="center" vertical="center"/>
    </xf>
    <xf numFmtId="44" fontId="9" fillId="17" borderId="9" xfId="16" applyFont="1" applyFill="1" applyBorder="1" applyAlignment="1">
      <alignment horizontal="center" vertical="center" wrapText="1"/>
    </xf>
    <xf numFmtId="0" fontId="68" fillId="17" borderId="37" xfId="0" applyFont="1" applyFill="1" applyBorder="1" applyAlignment="1">
      <alignment horizontal="center" vertical="center" wrapText="1"/>
    </xf>
    <xf numFmtId="0" fontId="63" fillId="23" borderId="9" xfId="0" applyFont="1" applyFill="1" applyBorder="1" applyAlignment="1">
      <alignment horizontal="center" vertical="center" wrapText="1"/>
    </xf>
    <xf numFmtId="0" fontId="66" fillId="23" borderId="9" xfId="0" applyFont="1" applyFill="1" applyBorder="1" applyAlignment="1">
      <alignment horizontal="center" vertical="center" wrapText="1"/>
    </xf>
    <xf numFmtId="0" fontId="66" fillId="23" borderId="9" xfId="0" applyFont="1" applyFill="1" applyBorder="1" applyAlignment="1">
      <alignment horizontal="center" vertical="center"/>
    </xf>
    <xf numFmtId="3" fontId="70" fillId="23" borderId="9" xfId="23" applyNumberFormat="1" applyFont="1" applyFill="1" applyBorder="1" applyAlignment="1" applyProtection="1">
      <alignment horizontal="center" vertical="center" wrapText="1"/>
    </xf>
    <xf numFmtId="0" fontId="66" fillId="23" borderId="10" xfId="0" applyFont="1" applyFill="1" applyBorder="1" applyAlignment="1">
      <alignment horizontal="center" vertical="center"/>
    </xf>
    <xf numFmtId="3" fontId="67" fillId="23" borderId="13" xfId="23" applyNumberFormat="1" applyFont="1" applyFill="1" applyBorder="1" applyAlignment="1" applyProtection="1">
      <alignment horizontal="center" vertical="center" wrapText="1"/>
    </xf>
    <xf numFmtId="0" fontId="71" fillId="23" borderId="36" xfId="13" applyFont="1" applyFill="1" applyBorder="1" applyAlignment="1">
      <alignment horizontal="center" vertical="center" wrapText="1"/>
    </xf>
    <xf numFmtId="171" fontId="69" fillId="23" borderId="9" xfId="11" applyNumberFormat="1" applyFont="1" applyFill="1" applyBorder="1" applyAlignment="1">
      <alignment horizontal="center" vertical="center"/>
    </xf>
    <xf numFmtId="0" fontId="71" fillId="23" borderId="10" xfId="13" applyFont="1" applyFill="1" applyBorder="1" applyAlignment="1">
      <alignment horizontal="center" vertical="center" wrapText="1"/>
    </xf>
    <xf numFmtId="171" fontId="67" fillId="23" borderId="56" xfId="23" applyNumberFormat="1" applyFont="1" applyFill="1" applyBorder="1" applyAlignment="1" applyProtection="1">
      <alignment horizontal="center" vertical="center" wrapText="1"/>
    </xf>
    <xf numFmtId="9" fontId="67" fillId="23" borderId="36" xfId="14" applyFont="1" applyFill="1" applyBorder="1" applyAlignment="1">
      <alignment horizontal="center" vertical="center"/>
    </xf>
    <xf numFmtId="171" fontId="69" fillId="23" borderId="10" xfId="11" applyNumberFormat="1" applyFont="1" applyFill="1" applyBorder="1" applyAlignment="1">
      <alignment horizontal="center" vertical="center"/>
    </xf>
    <xf numFmtId="171" fontId="67" fillId="23" borderId="11" xfId="23" applyNumberFormat="1" applyFont="1" applyFill="1" applyBorder="1" applyAlignment="1" applyProtection="1">
      <alignment horizontal="center" vertical="center" wrapText="1"/>
    </xf>
    <xf numFmtId="0" fontId="69" fillId="23" borderId="10" xfId="0" applyFont="1" applyFill="1" applyBorder="1" applyAlignment="1">
      <alignment vertical="center" wrapText="1"/>
    </xf>
    <xf numFmtId="171" fontId="67" fillId="23" borderId="57" xfId="23" applyNumberFormat="1" applyFont="1" applyFill="1" applyBorder="1" applyAlignment="1" applyProtection="1">
      <alignment horizontal="center" vertical="center" wrapText="1"/>
    </xf>
    <xf numFmtId="0" fontId="66" fillId="17" borderId="0" xfId="0" applyFont="1" applyFill="1" applyAlignment="1">
      <alignment horizontal="center"/>
    </xf>
    <xf numFmtId="0" fontId="66" fillId="0" borderId="0" xfId="0" applyFont="1"/>
    <xf numFmtId="0" fontId="66" fillId="0" borderId="0" xfId="0" applyFont="1" applyAlignment="1">
      <alignment horizontal="center"/>
    </xf>
    <xf numFmtId="171" fontId="66" fillId="0" borderId="0" xfId="0" applyNumberFormat="1" applyFont="1" applyAlignment="1">
      <alignment horizontal="center"/>
    </xf>
    <xf numFmtId="0" fontId="68" fillId="19" borderId="37" xfId="0" applyFont="1" applyFill="1" applyBorder="1" applyAlignment="1">
      <alignment horizontal="center" vertical="center" wrapText="1"/>
    </xf>
    <xf numFmtId="170" fontId="46" fillId="2" borderId="0" xfId="0" applyNumberFormat="1" applyFont="1" applyFill="1"/>
    <xf numFmtId="166" fontId="5" fillId="6" borderId="9" xfId="1" applyNumberFormat="1" applyFont="1" applyFill="1" applyBorder="1" applyAlignment="1">
      <alignment horizontal="left" vertical="center" indent="1"/>
    </xf>
    <xf numFmtId="2" fontId="31" fillId="12" borderId="2" xfId="1" applyFont="1" applyFill="1" applyBorder="1" applyAlignment="1">
      <alignment horizontal="right" vertical="center"/>
    </xf>
    <xf numFmtId="2" fontId="32" fillId="3" borderId="2" xfId="1" applyFont="1" applyFill="1" applyBorder="1" applyAlignment="1">
      <alignment horizontal="left" vertical="center"/>
    </xf>
    <xf numFmtId="0" fontId="65" fillId="18" borderId="0" xfId="9" applyFont="1" applyFill="1" applyAlignment="1" applyProtection="1">
      <alignment horizontal="left" vertical="top"/>
    </xf>
    <xf numFmtId="0" fontId="64" fillId="18" borderId="0" xfId="3" applyFont="1" applyFill="1" applyAlignment="1">
      <alignment horizontal="center" vertical="center"/>
    </xf>
    <xf numFmtId="0" fontId="64" fillId="18" borderId="0" xfId="3" applyFont="1" applyFill="1" applyAlignment="1">
      <alignment vertical="center"/>
    </xf>
    <xf numFmtId="171" fontId="64" fillId="18" borderId="0" xfId="3" applyNumberFormat="1" applyFont="1" applyFill="1" applyAlignment="1">
      <alignment horizontal="center" vertical="center"/>
    </xf>
    <xf numFmtId="0" fontId="65" fillId="18" borderId="0" xfId="9" applyFont="1" applyFill="1" applyAlignment="1" applyProtection="1">
      <alignment horizontal="left"/>
    </xf>
    <xf numFmtId="49" fontId="32" fillId="3" borderId="7" xfId="1" applyNumberFormat="1" applyFont="1" applyFill="1" applyBorder="1" applyAlignment="1">
      <alignment horizontal="right" vertical="center"/>
    </xf>
    <xf numFmtId="14" fontId="34" fillId="3" borderId="7" xfId="1" applyNumberFormat="1" applyFont="1" applyFill="1" applyBorder="1" applyAlignment="1">
      <alignment horizontal="left" vertical="center"/>
    </xf>
    <xf numFmtId="2" fontId="5" fillId="0" borderId="0" xfId="1" applyFont="1" applyAlignment="1">
      <alignment horizontal="center" vertical="center" wrapText="1"/>
    </xf>
    <xf numFmtId="2" fontId="5" fillId="3" borderId="9" xfId="1" applyFont="1" applyFill="1" applyBorder="1" applyAlignment="1">
      <alignment horizontal="center" vertical="center" wrapText="1"/>
    </xf>
    <xf numFmtId="0" fontId="29" fillId="2" borderId="0" xfId="3" applyFont="1" applyFill="1" applyAlignment="1">
      <alignment horizontal="center" vertical="center"/>
    </xf>
    <xf numFmtId="0" fontId="74" fillId="2" borderId="0" xfId="0" applyFont="1" applyFill="1"/>
    <xf numFmtId="0" fontId="74" fillId="0" borderId="0" xfId="0" applyFont="1"/>
    <xf numFmtId="0" fontId="74" fillId="2" borderId="0" xfId="24" applyFont="1" applyFill="1"/>
    <xf numFmtId="171" fontId="74" fillId="2" borderId="0" xfId="24" applyNumberFormat="1" applyFont="1" applyFill="1" applyAlignment="1">
      <alignment horizontal="center"/>
    </xf>
    <xf numFmtId="0" fontId="74" fillId="2" borderId="0" xfId="24" applyFont="1" applyFill="1" applyAlignment="1">
      <alignment horizontal="center"/>
    </xf>
    <xf numFmtId="0" fontId="62" fillId="0" borderId="9" xfId="3" applyFont="1" applyBorder="1" applyAlignment="1">
      <alignment horizontal="left" vertical="center" wrapText="1" indent="1"/>
    </xf>
    <xf numFmtId="171" fontId="61" fillId="0" borderId="9" xfId="3" applyNumberFormat="1" applyFont="1" applyBorder="1" applyAlignment="1">
      <alignment horizontal="center" vertical="center"/>
    </xf>
    <xf numFmtId="174" fontId="61" fillId="0" borderId="9" xfId="6" applyNumberFormat="1" applyFont="1" applyBorder="1" applyAlignment="1">
      <alignment horizontal="center" vertical="center"/>
    </xf>
    <xf numFmtId="171" fontId="61" fillId="0" borderId="9" xfId="6" applyNumberFormat="1" applyFont="1" applyBorder="1" applyAlignment="1">
      <alignment horizontal="center" vertical="center"/>
    </xf>
    <xf numFmtId="170" fontId="61" fillId="0" borderId="9" xfId="3" applyNumberFormat="1" applyFont="1" applyBorder="1" applyAlignment="1">
      <alignment horizontal="center" vertical="center"/>
    </xf>
    <xf numFmtId="0" fontId="62" fillId="0" borderId="9" xfId="3" applyFont="1" applyBorder="1" applyAlignment="1">
      <alignment horizontal="left" vertical="center" indent="1"/>
    </xf>
    <xf numFmtId="170" fontId="74" fillId="0" borderId="0" xfId="0" applyNumberFormat="1" applyFont="1"/>
    <xf numFmtId="171" fontId="74" fillId="0" borderId="0" xfId="0" applyNumberFormat="1" applyFont="1" applyAlignment="1">
      <alignment horizontal="center"/>
    </xf>
    <xf numFmtId="0" fontId="76" fillId="5" borderId="12" xfId="24" applyFont="1" applyFill="1" applyBorder="1" applyAlignment="1">
      <alignment horizontal="center" vertical="center" wrapText="1"/>
    </xf>
    <xf numFmtId="0" fontId="76" fillId="5" borderId="13" xfId="24" applyFont="1" applyFill="1" applyBorder="1" applyAlignment="1">
      <alignment horizontal="center" vertical="center" wrapText="1"/>
    </xf>
    <xf numFmtId="171" fontId="76" fillId="5" borderId="13" xfId="24" applyNumberFormat="1" applyFont="1" applyFill="1" applyBorder="1" applyAlignment="1">
      <alignment horizontal="center" vertical="center" wrapText="1"/>
    </xf>
    <xf numFmtId="171" fontId="76" fillId="5" borderId="11" xfId="24" applyNumberFormat="1" applyFont="1" applyFill="1" applyBorder="1" applyAlignment="1">
      <alignment horizontal="center" vertical="center" wrapText="1"/>
    </xf>
    <xf numFmtId="170" fontId="78" fillId="5" borderId="9" xfId="3" applyNumberFormat="1" applyFont="1" applyFill="1" applyBorder="1" applyAlignment="1">
      <alignment horizontal="center" vertical="center" wrapText="1"/>
    </xf>
    <xf numFmtId="174" fontId="78" fillId="5" borderId="9" xfId="3" applyNumberFormat="1" applyFont="1" applyFill="1" applyBorder="1" applyAlignment="1">
      <alignment horizontal="center" vertical="center" wrapText="1"/>
    </xf>
    <xf numFmtId="171" fontId="61" fillId="25" borderId="9" xfId="3" applyNumberFormat="1" applyFont="1" applyFill="1" applyBorder="1" applyAlignment="1">
      <alignment horizontal="center" vertical="center"/>
    </xf>
    <xf numFmtId="10" fontId="6" fillId="4" borderId="9" xfId="5" applyNumberFormat="1" applyFont="1" applyFill="1" applyBorder="1" applyAlignment="1">
      <alignment horizontal="center" vertical="center"/>
    </xf>
    <xf numFmtId="2" fontId="43" fillId="0" borderId="63" xfId="1" applyFont="1" applyBorder="1" applyAlignment="1">
      <alignment horizontal="left" vertical="center" wrapText="1" indent="2"/>
    </xf>
    <xf numFmtId="2" fontId="44" fillId="0" borderId="59" xfId="1" applyFont="1" applyBorder="1" applyAlignment="1">
      <alignment horizontal="center" vertical="center"/>
    </xf>
    <xf numFmtId="169" fontId="44" fillId="0" borderId="59" xfId="1" applyNumberFormat="1" applyFont="1" applyBorder="1" applyAlignment="1">
      <alignment horizontal="center" vertical="center"/>
    </xf>
    <xf numFmtId="2" fontId="43" fillId="0" borderId="65" xfId="1" applyFont="1" applyBorder="1" applyAlignment="1">
      <alignment horizontal="left" vertical="center" wrapText="1" indent="2"/>
    </xf>
    <xf numFmtId="2" fontId="44" fillId="0" borderId="66" xfId="1" applyFont="1" applyBorder="1" applyAlignment="1">
      <alignment horizontal="center" vertical="center"/>
    </xf>
    <xf numFmtId="169" fontId="44" fillId="0" borderId="66" xfId="1" applyNumberFormat="1" applyFont="1" applyBorder="1" applyAlignment="1">
      <alignment horizontal="center" vertical="center"/>
    </xf>
    <xf numFmtId="170" fontId="44" fillId="2" borderId="66" xfId="2" applyNumberFormat="1" applyFont="1" applyFill="1" applyBorder="1" applyAlignment="1">
      <alignment horizontal="center" vertical="center"/>
    </xf>
    <xf numFmtId="170" fontId="44" fillId="2" borderId="67" xfId="2" applyNumberFormat="1" applyFont="1" applyFill="1" applyBorder="1" applyAlignment="1">
      <alignment horizontal="center" vertical="center"/>
    </xf>
    <xf numFmtId="2" fontId="79" fillId="4" borderId="45" xfId="1" applyFont="1" applyFill="1" applyBorder="1" applyAlignment="1">
      <alignment horizontal="left" vertical="center" wrapText="1" indent="2"/>
    </xf>
    <xf numFmtId="9" fontId="80" fillId="2" borderId="66" xfId="6" applyFont="1" applyFill="1" applyBorder="1" applyAlignment="1">
      <alignment horizontal="center" vertical="center"/>
    </xf>
    <xf numFmtId="2" fontId="72" fillId="3" borderId="9" xfId="1" applyFont="1" applyFill="1" applyBorder="1" applyAlignment="1">
      <alignment horizontal="center" vertical="center" wrapText="1"/>
    </xf>
    <xf numFmtId="2" fontId="6" fillId="9" borderId="10" xfId="1" applyFont="1" applyFill="1" applyBorder="1" applyAlignment="1">
      <alignment vertical="center" wrapText="1"/>
    </xf>
    <xf numFmtId="2" fontId="6" fillId="9" borderId="38" xfId="1" applyFont="1" applyFill="1" applyBorder="1" applyAlignment="1">
      <alignment vertical="center" wrapText="1"/>
    </xf>
    <xf numFmtId="2" fontId="6" fillId="9" borderId="36" xfId="1" applyFont="1" applyFill="1" applyBorder="1" applyAlignment="1">
      <alignment vertical="center" wrapText="1"/>
    </xf>
    <xf numFmtId="0" fontId="5" fillId="17" borderId="10" xfId="0" applyFont="1" applyFill="1" applyBorder="1" applyAlignment="1">
      <alignment horizontal="center" vertical="center" wrapText="1"/>
    </xf>
    <xf numFmtId="3" fontId="5" fillId="17" borderId="38" xfId="23" applyNumberFormat="1" applyFont="1" applyFill="1" applyBorder="1" applyAlignment="1" applyProtection="1">
      <alignment horizontal="center" vertical="center" wrapText="1"/>
    </xf>
    <xf numFmtId="0" fontId="5" fillId="17" borderId="36" xfId="13" applyFont="1" applyFill="1" applyBorder="1" applyAlignment="1">
      <alignment horizontal="center" vertical="center" wrapText="1"/>
    </xf>
    <xf numFmtId="44" fontId="5" fillId="17" borderId="2" xfId="16" applyFont="1" applyFill="1" applyBorder="1" applyAlignment="1">
      <alignment horizontal="center" vertical="center"/>
    </xf>
    <xf numFmtId="9" fontId="6" fillId="22" borderId="36" xfId="14" applyFont="1" applyFill="1" applyBorder="1" applyAlignment="1">
      <alignment horizontal="center" vertical="center"/>
    </xf>
    <xf numFmtId="167" fontId="3" fillId="0" borderId="0" xfId="0" applyNumberFormat="1" applyFont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14" fillId="5" borderId="0" xfId="0" applyNumberFormat="1" applyFont="1" applyFill="1" applyAlignment="1">
      <alignment horizontal="right" vertical="center" indent="1"/>
    </xf>
    <xf numFmtId="2" fontId="23" fillId="2" borderId="0" xfId="1" applyFont="1" applyFill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0" fontId="74" fillId="0" borderId="7" xfId="0" applyFont="1" applyBorder="1" applyAlignment="1">
      <alignment horizontal="center" vertical="center"/>
    </xf>
    <xf numFmtId="170" fontId="61" fillId="0" borderId="37" xfId="3" applyNumberFormat="1" applyFont="1" applyBorder="1" applyAlignment="1">
      <alignment horizontal="center" vertical="center"/>
    </xf>
    <xf numFmtId="171" fontId="76" fillId="5" borderId="68" xfId="24" applyNumberFormat="1" applyFont="1" applyFill="1" applyBorder="1" applyAlignment="1">
      <alignment horizontal="center" vertical="center" wrapText="1"/>
    </xf>
    <xf numFmtId="2" fontId="45" fillId="0" borderId="62" xfId="1" applyFont="1" applyBorder="1" applyAlignment="1">
      <alignment horizontal="center" vertical="center"/>
    </xf>
    <xf numFmtId="170" fontId="44" fillId="25" borderId="62" xfId="2" applyNumberFormat="1" applyFont="1" applyFill="1" applyBorder="1" applyAlignment="1">
      <alignment horizontal="center" vertical="center"/>
    </xf>
    <xf numFmtId="170" fontId="44" fillId="25" borderId="60" xfId="2" applyNumberFormat="1" applyFont="1" applyFill="1" applyBorder="1" applyAlignment="1">
      <alignment horizontal="center" vertical="center"/>
    </xf>
    <xf numFmtId="2" fontId="43" fillId="0" borderId="61" xfId="1" applyFont="1" applyBorder="1" applyAlignment="1">
      <alignment horizontal="center" vertical="center" wrapText="1"/>
    </xf>
    <xf numFmtId="2" fontId="43" fillId="0" borderId="63" xfId="1" applyFont="1" applyBorder="1" applyAlignment="1">
      <alignment horizontal="center" vertical="center" wrapText="1"/>
    </xf>
    <xf numFmtId="170" fontId="44" fillId="25" borderId="58" xfId="2" applyNumberFormat="1" applyFont="1" applyFill="1" applyBorder="1" applyAlignment="1">
      <alignment horizontal="center" vertical="center"/>
    </xf>
    <xf numFmtId="170" fontId="44" fillId="25" borderId="59" xfId="2" applyNumberFormat="1" applyFont="1" applyFill="1" applyBorder="1" applyAlignment="1">
      <alignment horizontal="center" vertical="center"/>
    </xf>
    <xf numFmtId="9" fontId="60" fillId="2" borderId="58" xfId="6" applyFont="1" applyFill="1" applyBorder="1" applyAlignment="1">
      <alignment horizontal="center" vertical="center"/>
    </xf>
    <xf numFmtId="9" fontId="60" fillId="2" borderId="59" xfId="6" applyFont="1" applyFill="1" applyBorder="1" applyAlignment="1">
      <alignment horizontal="center" vertical="center"/>
    </xf>
    <xf numFmtId="170" fontId="60" fillId="2" borderId="58" xfId="2" applyNumberFormat="1" applyFont="1" applyFill="1" applyBorder="1" applyAlignment="1">
      <alignment horizontal="center" vertical="center"/>
    </xf>
    <xf numFmtId="170" fontId="60" fillId="2" borderId="59" xfId="2" applyNumberFormat="1" applyFont="1" applyFill="1" applyBorder="1" applyAlignment="1">
      <alignment horizontal="center" vertical="center"/>
    </xf>
    <xf numFmtId="2" fontId="43" fillId="0" borderId="58" xfId="1" applyFont="1" applyBorder="1" applyAlignment="1">
      <alignment horizontal="center" vertical="center" wrapText="1"/>
    </xf>
    <xf numFmtId="2" fontId="43" fillId="0" borderId="59" xfId="1" applyFont="1" applyBorder="1" applyAlignment="1">
      <alignment horizontal="center" vertical="center" wrapText="1"/>
    </xf>
    <xf numFmtId="3" fontId="39" fillId="4" borderId="40" xfId="3" applyNumberFormat="1" applyFont="1" applyFill="1" applyBorder="1" applyAlignment="1">
      <alignment horizontal="center" vertical="center" wrapText="1"/>
    </xf>
    <xf numFmtId="3" fontId="39" fillId="4" borderId="41" xfId="3" applyNumberFormat="1" applyFont="1" applyFill="1" applyBorder="1" applyAlignment="1">
      <alignment horizontal="center" vertical="center" wrapText="1"/>
    </xf>
    <xf numFmtId="3" fontId="39" fillId="4" borderId="42" xfId="3" applyNumberFormat="1" applyFont="1" applyFill="1" applyBorder="1" applyAlignment="1">
      <alignment horizontal="center" vertical="center" wrapText="1"/>
    </xf>
    <xf numFmtId="0" fontId="35" fillId="13" borderId="0" xfId="0" applyFont="1" applyFill="1" applyAlignment="1">
      <alignment horizontal="center" vertical="center" wrapText="1"/>
    </xf>
    <xf numFmtId="170" fontId="73" fillId="24" borderId="59" xfId="2" applyNumberFormat="1" applyFont="1" applyFill="1" applyBorder="1" applyAlignment="1">
      <alignment horizontal="center" vertical="center"/>
    </xf>
    <xf numFmtId="170" fontId="73" fillId="24" borderId="60" xfId="2" applyNumberFormat="1" applyFont="1" applyFill="1" applyBorder="1" applyAlignment="1">
      <alignment horizontal="center" vertical="center"/>
    </xf>
    <xf numFmtId="170" fontId="60" fillId="2" borderId="62" xfId="2" applyNumberFormat="1" applyFont="1" applyFill="1" applyBorder="1" applyAlignment="1">
      <alignment horizontal="center" vertical="center"/>
    </xf>
    <xf numFmtId="170" fontId="60" fillId="2" borderId="60" xfId="2" applyNumberFormat="1" applyFont="1" applyFill="1" applyBorder="1" applyAlignment="1">
      <alignment horizontal="center" vertical="center"/>
    </xf>
    <xf numFmtId="0" fontId="6" fillId="5" borderId="20" xfId="3" applyFont="1" applyFill="1" applyBorder="1" applyAlignment="1">
      <alignment horizontal="center" vertical="center" wrapText="1"/>
    </xf>
    <xf numFmtId="0" fontId="6" fillId="5" borderId="24" xfId="3" applyFont="1" applyFill="1" applyBorder="1" applyAlignment="1">
      <alignment horizontal="center" vertical="center" wrapText="1"/>
    </xf>
    <xf numFmtId="0" fontId="6" fillId="5" borderId="31" xfId="3" applyFont="1" applyFill="1" applyBorder="1" applyAlignment="1">
      <alignment horizontal="center" vertical="center" wrapText="1"/>
    </xf>
    <xf numFmtId="166" fontId="29" fillId="5" borderId="6" xfId="1" applyNumberFormat="1" applyFont="1" applyFill="1" applyBorder="1" applyAlignment="1">
      <alignment horizontal="right" vertical="center"/>
    </xf>
    <xf numFmtId="166" fontId="29" fillId="5" borderId="7" xfId="1" applyNumberFormat="1" applyFont="1" applyFill="1" applyBorder="1" applyAlignment="1">
      <alignment horizontal="right" vertical="center"/>
    </xf>
    <xf numFmtId="2" fontId="6" fillId="9" borderId="9" xfId="1" applyFont="1" applyFill="1" applyBorder="1" applyAlignment="1">
      <alignment horizontal="center" vertical="center" wrapText="1"/>
    </xf>
    <xf numFmtId="2" fontId="23" fillId="2" borderId="9" xfId="1" applyFont="1" applyFill="1" applyBorder="1" applyAlignment="1">
      <alignment horizontal="center" vertical="center" textRotation="90" wrapText="1"/>
    </xf>
    <xf numFmtId="0" fontId="19" fillId="5" borderId="0" xfId="0" applyFont="1" applyFill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2" fontId="24" fillId="3" borderId="9" xfId="1" applyFont="1" applyFill="1" applyBorder="1" applyAlignment="1">
      <alignment horizontal="left" vertical="center" wrapText="1" indent="1"/>
    </xf>
    <xf numFmtId="166" fontId="5" fillId="2" borderId="9" xfId="1" applyNumberFormat="1" applyFont="1" applyFill="1" applyBorder="1" applyAlignment="1">
      <alignment horizontal="center" vertical="center" wrapText="1"/>
    </xf>
    <xf numFmtId="166" fontId="5" fillId="2" borderId="9" xfId="1" applyNumberFormat="1" applyFont="1" applyFill="1" applyBorder="1" applyAlignment="1">
      <alignment horizontal="center" vertical="center"/>
    </xf>
    <xf numFmtId="2" fontId="72" fillId="3" borderId="9" xfId="1" applyFont="1" applyFill="1" applyBorder="1" applyAlignment="1">
      <alignment horizontal="center" vertical="center" wrapText="1"/>
    </xf>
    <xf numFmtId="2" fontId="23" fillId="2" borderId="32" xfId="1" applyFont="1" applyFill="1" applyBorder="1" applyAlignment="1">
      <alignment horizontal="center" vertical="center" textRotation="90" wrapText="1"/>
    </xf>
    <xf numFmtId="2" fontId="23" fillId="2" borderId="33" xfId="1" applyFont="1" applyFill="1" applyBorder="1" applyAlignment="1">
      <alignment horizontal="center" vertical="center" textRotation="90" wrapText="1"/>
    </xf>
    <xf numFmtId="2" fontId="23" fillId="2" borderId="37" xfId="1" applyFont="1" applyFill="1" applyBorder="1" applyAlignment="1">
      <alignment horizontal="center" vertical="center" textRotation="90" wrapText="1"/>
    </xf>
    <xf numFmtId="2" fontId="9" fillId="3" borderId="32" xfId="1" applyFont="1" applyFill="1" applyBorder="1" applyAlignment="1">
      <alignment horizontal="center" vertical="center" wrapText="1"/>
    </xf>
    <xf numFmtId="2" fontId="9" fillId="3" borderId="33" xfId="1" applyFont="1" applyFill="1" applyBorder="1" applyAlignment="1">
      <alignment horizontal="center" vertical="center" wrapText="1"/>
    </xf>
    <xf numFmtId="2" fontId="9" fillId="3" borderId="37" xfId="1" applyFont="1" applyFill="1" applyBorder="1" applyAlignment="1">
      <alignment horizontal="center" vertical="center" wrapText="1"/>
    </xf>
    <xf numFmtId="166" fontId="5" fillId="2" borderId="32" xfId="1" applyNumberFormat="1" applyFont="1" applyFill="1" applyBorder="1" applyAlignment="1">
      <alignment horizontal="center" vertical="center" wrapText="1"/>
    </xf>
    <xf numFmtId="166" fontId="5" fillId="2" borderId="33" xfId="1" applyNumberFormat="1" applyFont="1" applyFill="1" applyBorder="1" applyAlignment="1">
      <alignment horizontal="center" vertical="center" wrapText="1"/>
    </xf>
    <xf numFmtId="166" fontId="5" fillId="2" borderId="37" xfId="1" applyNumberFormat="1" applyFont="1" applyFill="1" applyBorder="1" applyAlignment="1">
      <alignment horizontal="center" vertical="center" wrapText="1"/>
    </xf>
    <xf numFmtId="2" fontId="5" fillId="3" borderId="32" xfId="1" applyFont="1" applyFill="1" applyBorder="1" applyAlignment="1">
      <alignment horizontal="center" vertical="center" wrapText="1"/>
    </xf>
    <xf numFmtId="2" fontId="5" fillId="3" borderId="33" xfId="1" applyFont="1" applyFill="1" applyBorder="1" applyAlignment="1">
      <alignment horizontal="center" vertical="center" wrapText="1"/>
    </xf>
    <xf numFmtId="2" fontId="5" fillId="3" borderId="37" xfId="1" applyFont="1" applyFill="1" applyBorder="1" applyAlignment="1">
      <alignment horizontal="center" vertical="center" wrapText="1"/>
    </xf>
    <xf numFmtId="2" fontId="24" fillId="3" borderId="32" xfId="1" applyFont="1" applyFill="1" applyBorder="1" applyAlignment="1">
      <alignment horizontal="left" vertical="center" wrapText="1" indent="1"/>
    </xf>
    <xf numFmtId="2" fontId="24" fillId="3" borderId="33" xfId="1" applyFont="1" applyFill="1" applyBorder="1" applyAlignment="1">
      <alignment horizontal="left" vertical="center" wrapText="1" indent="1"/>
    </xf>
    <xf numFmtId="2" fontId="24" fillId="3" borderId="37" xfId="1" applyFont="1" applyFill="1" applyBorder="1" applyAlignment="1">
      <alignment horizontal="left" vertical="center" wrapText="1" indent="1"/>
    </xf>
    <xf numFmtId="2" fontId="72" fillId="3" borderId="32" xfId="1" applyFont="1" applyFill="1" applyBorder="1" applyAlignment="1">
      <alignment horizontal="center" vertical="center" wrapText="1"/>
    </xf>
    <xf numFmtId="2" fontId="72" fillId="3" borderId="37" xfId="1" applyFont="1" applyFill="1" applyBorder="1" applyAlignment="1">
      <alignment horizontal="center" vertical="center" wrapText="1"/>
    </xf>
    <xf numFmtId="0" fontId="19" fillId="5" borderId="16" xfId="3" applyFont="1" applyFill="1" applyBorder="1" applyAlignment="1">
      <alignment horizontal="center" vertical="center" wrapText="1"/>
    </xf>
    <xf numFmtId="0" fontId="19" fillId="5" borderId="13" xfId="3" applyFont="1" applyFill="1" applyBorder="1" applyAlignment="1">
      <alignment horizontal="center" vertical="center" wrapText="1"/>
    </xf>
    <xf numFmtId="3" fontId="20" fillId="5" borderId="17" xfId="3" applyNumberFormat="1" applyFont="1" applyFill="1" applyBorder="1" applyAlignment="1">
      <alignment horizontal="center" vertical="center" wrapText="1"/>
    </xf>
    <xf numFmtId="3" fontId="20" fillId="5" borderId="18" xfId="3" applyNumberFormat="1" applyFont="1" applyFill="1" applyBorder="1" applyAlignment="1">
      <alignment horizontal="center" vertical="center" wrapText="1"/>
    </xf>
    <xf numFmtId="3" fontId="20" fillId="5" borderId="25" xfId="3" applyNumberFormat="1" applyFont="1" applyFill="1" applyBorder="1" applyAlignment="1">
      <alignment horizontal="center" vertical="center" wrapText="1"/>
    </xf>
    <xf numFmtId="3" fontId="20" fillId="5" borderId="26" xfId="3" applyNumberFormat="1" applyFont="1" applyFill="1" applyBorder="1" applyAlignment="1">
      <alignment horizontal="center" vertical="center" wrapText="1"/>
    </xf>
    <xf numFmtId="0" fontId="6" fillId="5" borderId="19" xfId="3" applyFont="1" applyFill="1" applyBorder="1" applyAlignment="1">
      <alignment horizontal="center" vertical="center" wrapText="1"/>
    </xf>
    <xf numFmtId="0" fontId="6" fillId="5" borderId="23" xfId="3" applyFont="1" applyFill="1" applyBorder="1" applyAlignment="1">
      <alignment horizontal="center" vertical="center" wrapText="1"/>
    </xf>
    <xf numFmtId="0" fontId="6" fillId="5" borderId="30" xfId="3" applyFont="1" applyFill="1" applyBorder="1" applyAlignment="1">
      <alignment horizontal="center" vertical="center" wrapText="1"/>
    </xf>
    <xf numFmtId="0" fontId="18" fillId="5" borderId="12" xfId="3" applyFont="1" applyFill="1" applyBorder="1" applyAlignment="1">
      <alignment horizontal="center" vertical="center" wrapText="1"/>
    </xf>
    <xf numFmtId="0" fontId="18" fillId="5" borderId="13" xfId="3" applyFont="1" applyFill="1" applyBorder="1" applyAlignment="1">
      <alignment horizontal="center" vertical="center" wrapText="1"/>
    </xf>
    <xf numFmtId="0" fontId="19" fillId="5" borderId="11" xfId="3" applyFont="1" applyFill="1" applyBorder="1" applyAlignment="1">
      <alignment horizontal="center" vertical="center" wrapText="1"/>
    </xf>
    <xf numFmtId="3" fontId="20" fillId="5" borderId="14" xfId="3" applyNumberFormat="1" applyFont="1" applyFill="1" applyBorder="1" applyAlignment="1">
      <alignment horizontal="center" vertical="center" wrapText="1"/>
    </xf>
    <xf numFmtId="3" fontId="20" fillId="5" borderId="15" xfId="3" applyNumberFormat="1" applyFont="1" applyFill="1" applyBorder="1" applyAlignment="1">
      <alignment horizontal="center" vertical="center" wrapText="1"/>
    </xf>
    <xf numFmtId="3" fontId="20" fillId="5" borderId="21" xfId="3" applyNumberFormat="1" applyFont="1" applyFill="1" applyBorder="1" applyAlignment="1">
      <alignment horizontal="center" vertical="center" wrapText="1"/>
    </xf>
    <xf numFmtId="3" fontId="20" fillId="5" borderId="22" xfId="3" applyNumberFormat="1" applyFont="1" applyFill="1" applyBorder="1" applyAlignment="1">
      <alignment horizontal="center" vertical="center" wrapText="1"/>
    </xf>
    <xf numFmtId="2" fontId="6" fillId="3" borderId="0" xfId="1" applyFont="1" applyFill="1" applyAlignment="1">
      <alignment horizontal="center" vertical="center"/>
    </xf>
    <xf numFmtId="165" fontId="14" fillId="4" borderId="9" xfId="2" applyNumberFormat="1" applyFont="1" applyFill="1" applyBorder="1" applyAlignment="1">
      <alignment horizontal="center" vertical="center"/>
    </xf>
    <xf numFmtId="165" fontId="14" fillId="4" borderId="10" xfId="2" applyNumberFormat="1" applyFont="1" applyFill="1" applyBorder="1" applyAlignment="1">
      <alignment horizontal="center" vertical="center"/>
    </xf>
    <xf numFmtId="0" fontId="16" fillId="4" borderId="11" xfId="3" applyFont="1" applyFill="1" applyBorder="1" applyAlignment="1">
      <alignment horizontal="center" vertical="center"/>
    </xf>
    <xf numFmtId="0" fontId="16" fillId="4" borderId="9" xfId="3" applyFont="1" applyFill="1" applyBorder="1" applyAlignment="1">
      <alignment horizontal="center" vertical="center"/>
    </xf>
    <xf numFmtId="2" fontId="2" fillId="2" borderId="0" xfId="1" applyFont="1" applyFill="1" applyAlignment="1">
      <alignment horizontal="center" vertical="center"/>
    </xf>
    <xf numFmtId="3" fontId="67" fillId="20" borderId="13" xfId="22" applyNumberFormat="1" applyFont="1" applyFill="1" applyBorder="1" applyAlignment="1">
      <alignment horizontal="center" vertical="center" wrapText="1"/>
    </xf>
    <xf numFmtId="4" fontId="67" fillId="20" borderId="13" xfId="22" applyNumberFormat="1" applyFont="1" applyFill="1" applyBorder="1" applyAlignment="1">
      <alignment horizontal="center" vertical="center" wrapText="1"/>
    </xf>
    <xf numFmtId="0" fontId="69" fillId="21" borderId="32" xfId="0" applyFont="1" applyFill="1" applyBorder="1" applyAlignment="1">
      <alignment horizontal="center" vertical="center" wrapText="1"/>
    </xf>
    <xf numFmtId="0" fontId="69" fillId="21" borderId="37" xfId="0" applyFont="1" applyFill="1" applyBorder="1" applyAlignment="1">
      <alignment horizontal="center" vertical="center" wrapText="1"/>
    </xf>
    <xf numFmtId="0" fontId="67" fillId="20" borderId="9" xfId="0" quotePrefix="1" applyFont="1" applyFill="1" applyBorder="1" applyAlignment="1">
      <alignment horizontal="center" vertical="center"/>
    </xf>
    <xf numFmtId="0" fontId="76" fillId="5" borderId="68" xfId="24" applyFont="1" applyFill="1" applyBorder="1" applyAlignment="1">
      <alignment horizontal="center" vertical="center" wrapText="1"/>
    </xf>
    <xf numFmtId="171" fontId="61" fillId="0" borderId="6" xfId="6" applyNumberFormat="1" applyFont="1" applyBorder="1" applyAlignment="1">
      <alignment horizontal="right" vertical="center" indent="2"/>
    </xf>
    <xf numFmtId="171" fontId="61" fillId="0" borderId="7" xfId="6" applyNumberFormat="1" applyFont="1" applyBorder="1" applyAlignment="1">
      <alignment horizontal="right" vertical="center" indent="2"/>
    </xf>
    <xf numFmtId="171" fontId="61" fillId="0" borderId="8" xfId="6" applyNumberFormat="1" applyFont="1" applyBorder="1" applyAlignment="1">
      <alignment horizontal="right" vertical="center" indent="2"/>
    </xf>
    <xf numFmtId="171" fontId="76" fillId="5" borderId="68" xfId="24" applyNumberFormat="1" applyFont="1" applyFill="1" applyBorder="1" applyAlignment="1">
      <alignment horizontal="right" vertical="center" wrapText="1" indent="3"/>
    </xf>
    <xf numFmtId="0" fontId="76" fillId="5" borderId="22" xfId="24" applyFont="1" applyFill="1" applyBorder="1" applyAlignment="1">
      <alignment horizontal="center" vertical="center" wrapText="1"/>
    </xf>
    <xf numFmtId="0" fontId="76" fillId="5" borderId="69" xfId="24" applyFont="1" applyFill="1" applyBorder="1" applyAlignment="1">
      <alignment horizontal="center" vertical="center" wrapText="1"/>
    </xf>
    <xf numFmtId="0" fontId="62" fillId="0" borderId="70" xfId="3" applyFont="1" applyBorder="1" applyAlignment="1">
      <alignment horizontal="center" vertical="center" wrapText="1"/>
    </xf>
    <xf numFmtId="0" fontId="62" fillId="0" borderId="71" xfId="3" applyFont="1" applyBorder="1" applyAlignment="1">
      <alignment horizontal="center" vertical="center" wrapText="1"/>
    </xf>
    <xf numFmtId="0" fontId="6" fillId="4" borderId="64" xfId="3" applyFont="1" applyFill="1" applyBorder="1" applyAlignment="1">
      <alignment horizontal="center" vertical="center" wrapText="1"/>
    </xf>
    <xf numFmtId="0" fontId="6" fillId="4" borderId="0" xfId="3" applyFont="1" applyFill="1" applyAlignment="1">
      <alignment horizontal="center" vertical="center" wrapText="1"/>
    </xf>
    <xf numFmtId="0" fontId="62" fillId="0" borderId="32" xfId="3" applyFont="1" applyBorder="1" applyAlignment="1">
      <alignment horizontal="center" vertical="center" wrapText="1"/>
    </xf>
    <xf numFmtId="0" fontId="62" fillId="0" borderId="33" xfId="3" applyFont="1" applyBorder="1" applyAlignment="1">
      <alignment horizontal="center" vertical="center" wrapText="1"/>
    </xf>
    <xf numFmtId="0" fontId="62" fillId="0" borderId="37" xfId="3" applyFont="1" applyBorder="1" applyAlignment="1">
      <alignment horizontal="center" vertical="center" wrapText="1"/>
    </xf>
    <xf numFmtId="1" fontId="62" fillId="6" borderId="9" xfId="24" applyNumberFormat="1" applyFont="1" applyFill="1" applyBorder="1" applyAlignment="1">
      <alignment horizontal="center" vertical="center" wrapText="1"/>
    </xf>
    <xf numFmtId="171" fontId="61" fillId="0" borderId="10" xfId="3" applyNumberFormat="1" applyFont="1" applyBorder="1" applyAlignment="1">
      <alignment horizontal="center" vertical="center" wrapText="1"/>
    </xf>
    <xf numFmtId="171" fontId="61" fillId="0" borderId="36" xfId="3" applyNumberFormat="1" applyFont="1" applyBorder="1" applyAlignment="1">
      <alignment horizontal="center" vertical="center" wrapText="1"/>
    </xf>
    <xf numFmtId="0" fontId="76" fillId="5" borderId="1" xfId="3" applyFont="1" applyFill="1" applyBorder="1" applyAlignment="1">
      <alignment horizontal="left" vertical="center" wrapText="1"/>
    </xf>
    <xf numFmtId="0" fontId="76" fillId="5" borderId="2" xfId="3" applyFont="1" applyFill="1" applyBorder="1" applyAlignment="1">
      <alignment horizontal="left" vertical="center" wrapText="1"/>
    </xf>
    <xf numFmtId="0" fontId="53" fillId="0" borderId="49" xfId="0" applyFont="1" applyBorder="1" applyAlignment="1">
      <alignment vertical="center"/>
    </xf>
    <xf numFmtId="0" fontId="53" fillId="0" borderId="47" xfId="0" applyFont="1" applyBorder="1" applyAlignment="1">
      <alignment vertical="center"/>
    </xf>
    <xf numFmtId="0" fontId="50" fillId="15" borderId="46" xfId="0" applyFont="1" applyFill="1" applyBorder="1" applyAlignment="1">
      <alignment horizontal="center" vertical="center"/>
    </xf>
    <xf numFmtId="0" fontId="50" fillId="15" borderId="47" xfId="0" applyFont="1" applyFill="1" applyBorder="1" applyAlignment="1">
      <alignment horizontal="center" vertical="center"/>
    </xf>
    <xf numFmtId="0" fontId="50" fillId="15" borderId="54" xfId="0" applyFont="1" applyFill="1" applyBorder="1" applyAlignment="1">
      <alignment horizontal="center" vertical="center"/>
    </xf>
    <xf numFmtId="0" fontId="50" fillId="15" borderId="55" xfId="0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47" xfId="0" applyFont="1" applyBorder="1" applyAlignment="1">
      <alignment horizontal="center" vertical="center"/>
    </xf>
  </cellXfs>
  <cellStyles count="25">
    <cellStyle name="Hiperlink" xfId="7" builtinId="8"/>
    <cellStyle name="Moeda" xfId="16" builtinId="4"/>
    <cellStyle name="Moeda 2 2 2" xfId="11" xr:uid="{00000000-0005-0000-0000-000001000000}"/>
    <cellStyle name="Normal" xfId="0" builtinId="0"/>
    <cellStyle name="Normal 15 2 2" xfId="13" xr:uid="{00000000-0005-0000-0000-000003000000}"/>
    <cellStyle name="Normal 17 3 2 4" xfId="24" xr:uid="{3DB31565-6139-4141-B2A5-72C890933AE7}"/>
    <cellStyle name="Normal 17 3 5" xfId="3" xr:uid="{00000000-0005-0000-0000-000004000000}"/>
    <cellStyle name="Normal 18 2 2" xfId="15" xr:uid="{00000000-0005-0000-0000-000005000000}"/>
    <cellStyle name="Normal 2" xfId="19" xr:uid="{8E7E5EA6-1169-4EDE-B76B-CED7FA1CC9A2}"/>
    <cellStyle name="Normal 2 2 2" xfId="10" xr:uid="{00000000-0005-0000-0000-000006000000}"/>
    <cellStyle name="Normal 2 3" xfId="21" xr:uid="{9C114437-B5AE-4391-8359-71DDA86D1FE2}"/>
    <cellStyle name="Normal 2 4" xfId="9" xr:uid="{00000000-0005-0000-0000-000007000000}"/>
    <cellStyle name="Normal 4 2" xfId="23" xr:uid="{075C02F8-DA67-48FB-87C6-4943E6ABA0A2}"/>
    <cellStyle name="Normal 4 2 2" xfId="12" xr:uid="{00000000-0005-0000-0000-000008000000}"/>
    <cellStyle name="Normal 4 2 2 2" xfId="22" xr:uid="{321E6DD1-D3EB-4C96-A5A2-49EB07570974}"/>
    <cellStyle name="Normal 9 2 2" xfId="1" xr:uid="{00000000-0005-0000-0000-000009000000}"/>
    <cellStyle name="Normal 9 2 2 2" xfId="8" xr:uid="{00000000-0005-0000-0000-00000A000000}"/>
    <cellStyle name="Normal 9 2 2 3" xfId="17" xr:uid="{768A930E-CEB5-492E-A8B2-4CAB3F02E0E7}"/>
    <cellStyle name="Porcentagem" xfId="6" builtinId="5"/>
    <cellStyle name="Porcentagem 2" xfId="4" xr:uid="{00000000-0005-0000-0000-00000C000000}"/>
    <cellStyle name="Porcentagem 2 2" xfId="5" xr:uid="{00000000-0005-0000-0000-00000D000000}"/>
    <cellStyle name="Porcentagem 7 2" xfId="14" xr:uid="{00000000-0005-0000-0000-00000E000000}"/>
    <cellStyle name="Vírgula" xfId="20" builtinId="3"/>
    <cellStyle name="Vírgula 2 3" xfId="2" xr:uid="{00000000-0005-0000-0000-000010000000}"/>
    <cellStyle name="Vírgula 2 3 2" xfId="18" xr:uid="{C693CC6B-8AEB-4645-8A75-546DE11A5159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6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54.xml"/><Relationship Id="rId103" Type="http://schemas.openxmlformats.org/officeDocument/2006/relationships/calcChain" Target="calcChain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theme" Target="theme/theme1.xml"/><Relationship Id="rId105" Type="http://schemas.openxmlformats.org/officeDocument/2006/relationships/customXml" Target="../customXml/item2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6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</xdr:row>
      <xdr:rowOff>76200</xdr:rowOff>
    </xdr:from>
    <xdr:to>
      <xdr:col>2</xdr:col>
      <xdr:colOff>1962150</xdr:colOff>
      <xdr:row>9</xdr:row>
      <xdr:rowOff>57150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F1B7C43-332D-4EA0-8376-777A74356631}"/>
            </a:ext>
          </a:extLst>
        </xdr:cNvPr>
        <xdr:cNvGrpSpPr/>
      </xdr:nvGrpSpPr>
      <xdr:grpSpPr>
        <a:xfrm>
          <a:off x="1466850" y="552450"/>
          <a:ext cx="1162050" cy="1504950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95F51CB2-DDB7-3AEC-064E-B23A53F54F65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FDFB1F2A-1FAE-BD73-2434-3BFEED8A94EB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D12A35A6-EC89-B368-79C3-678D04968B52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A31DA818-DE57-9857-EF8F-6ADD0EB5C58B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E55455BA-3A16-4EF2-471C-889CF3835169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FB561CAD-BC1D-82FF-E552-ECFB5F4AA2E5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68B9A57B-A4D5-95A9-3808-7D5E280D21CB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BCBCD2E5-2907-48B7-8669-178FBE075E43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63673A90-B40F-0310-2F0F-0C8F1A1869F9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FE00326E-A865-0AEE-C97E-A8A082A2BFA9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309562</xdr:colOff>
      <xdr:row>2</xdr:row>
      <xdr:rowOff>24670</xdr:rowOff>
    </xdr:from>
    <xdr:to>
      <xdr:col>2</xdr:col>
      <xdr:colOff>1469571</xdr:colOff>
      <xdr:row>7</xdr:row>
      <xdr:rowOff>78923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DB5A56-71A3-4F73-A2F1-9D52FFF12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38" r="35606"/>
        <a:stretch/>
      </xdr:blipFill>
      <xdr:spPr>
        <a:xfrm>
          <a:off x="432026" y="392063"/>
          <a:ext cx="1160009" cy="1238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Documents%20and%20Settings\ehveroni\Configura&#231;&#245;es%20locais\Temporary%20Internet%20Files\OLK92\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I:/Transfer/MIDIA/Coca-Cola/Kuat/Planos/Tapuz/Tapuz%20Rev%20I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Nyb61r/budget%202001/DEXC/user/j498569/6-SYNTH/reporting%202000/user/J498569/6-SYNTH/Reporting/CP01%20-%20FINR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F0861B0\Chart%20in%20Microsoft%20Office%20PowerPoint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Nyb58q/reporting/DEX/Gestion/estim&#233;%20septembre%20-%20Tous%20march&#233;s%20(Fact%20=%20Immat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Nyb61r/budget%202001/DEXC/user/j498569/6-SYNTH/reporting%202000/R&#233;alis&#233;%2020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RINO2/SYS/MSOFFICE/MIDIA/AGF/RAD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la.jnj.com/jnjbrspdfsroot/ECONOMIC/ACTUAL/CLOSING/Sept-00/VISTAK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midia$-1\04.VIVO\2018\01_Produto\01_Fibra\01_SPE\01_Plano%20T&#225;tico\SIN0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Auditoria\oliveira\or&#231;armento\OR&#199;A\Or&#231;a_2002HSV\Forecast%2010+02\Pessoal%2010+02_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I:/USUARIO/DAF/INFORAG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Volumes\midia$\Grupo%20Vicente\BRF\2015\Propostas\Avalia&#231;&#227;o%20Cake%20Show\REV2\PT_MACr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SAO9FS03/E/Documents%20and%20Settings/smoura/Configura&#231;&#245;es%20locais/Temporary%20Internet%20Files/OLK1A/Cr&#233;dito03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G/Documents%20and%20Settings/paula%20tommasini/My%20Documents/MIDIA/2012/Flowcharts/Protex%20Initial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midia\Nena\Sadia\2009\Planos\Linha%20Frios\MORTADELA\Mortadela%20Rev%2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G/DOCUME~1/PAULAT~1/LOCALS~1/Temp/notesEA312D/flow%20Sorriso%202009%20recomendado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-MAR%20ACT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Nyb61r/budget%202001/DATEN/CONTROLL/FR/TRANSPOR.T/ALTE_DA.TEN/TRANS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DOCUME~1\ACALM\LOCALS~1\Temp\1f\_ZCTmp.Dir\GNC\Cristiana\Quiosque\BP\BP%20Quiosque%20-%20Brit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MSHAREMEX01/DATA/AMEX/SUMARIO/ANAIB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2003\Regionais\RANK09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DATA\EXCEL\RATF01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F:/Estilo%20R&#225;dio/01.%20Planejamento/Planos/Ponto%20de%20Cria&#231;&#227;o/DATA/EXCEL/RATF01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Users/amaralro/Library/Caches/TemporaryItems/Outlook%20Temp/splmef0001/creati05/Coke/MEDPLANS/2003/Coke/Flow-Exercise&amp;Estimate/FCC2003-03-07-23OPMBverbaGrupo%20cp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Volumes\midia$\Grupo%20Vicente\BRF\2015\QUALY\00.%20MasterPlan\JUNH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:\W:\Lista%20de%20Pre&#231;os\2017\LISTA%20DE%20PRE&#199;OS_ABRIL2017_2017_07_2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G/Documents%20and%20Settings/pecciv/Desktop/Arquivos%20Paula/BACKUP%20DO%20VALTER/CLOSING/JAN-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G/Documents%20and%20Settings/pecciv/Desktop/Arquivos%20Paula/DATA%20-%20JEAN/Data-Brazil/01%20MYR/Revised%20@%202.30%20&amp;%202.40/Sent%20to%20FW/PL%20LE%2006%20@%202.3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SAO9FS03/E/Mes%20Documents/HAVAS/ENCOURS/Xrate%20tabl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PMMBRHQTBS0006/PLN_SH/SH_PLNA/LUCRATIV/Temporar_Lemb/TPMAR-99-LEMB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SAO9FS03/A/96BGT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Volumes\midia$\Grupo%20Vicente\BRF\2015\Propostas\Avalia&#231;&#227;o%20Cake%20Show\REV2\teste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Users/pangelis/Downloads/Crono%20DONA%20BENTA%202017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E:/MIDIA/Clientes/SERASA/2010/Planos%20Aprovados/MIDIA/Clientes/SERASA/2009/SCADIDAS/APPLIKAT/I_OPEX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E:/DEMID/JDSUL/cro20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Documents%20and%20Settings/fernando/Configura&#231;&#245;es%20locais/Temporary%20Internet%20Files/OLK12/Tabela%20Enc%20Sociais%20+%20Impostos%20PADR&#195;O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X:/Documents%20and%20Settings/fabio.ferri/Desktop/Crono%20Brahma%202009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SAO9FS03/E/Documents%20and%20Settings/esantos/Meus%20documentos/MC/Cockpit/rentabilidade200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Volumes\midia$\Grupo%20Vicente\BRF\2015\Propostas\Avalia&#231;&#227;o%20Cake%20Show\REV2\1%25TARP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Trabalho\Mensal\YAMAHA\HONDA%20x%20YAMAH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TEMP\ENGTO\PADRONIZ\CUSTO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Volumes\midia$\Grupo%20Vicente\BRF\2015\Propostas\Avalia&#231;&#227;o%20Cake%20Show\REV2\Investimento%20Publicit&#225;rio%201996-1997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Users\vicente.varela\Desktop\INVESTIM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MKTPlanMRA\Planejamento\2022\Futebol\Campeonato%20Paulista%20e%20Carioca\Tabela%20de%20Precos\OUT21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fred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Nyb61r/budget%202001/DATEN/CONTROLL/FR/TRANSPOR.T/AUSWERTU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D/lucio/2001-GERAL/FINANCE/NVOS-BDG-2002-YTD-DEC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Volumes\midia$\Grupo%20Vicente\BRF\2015\QUALY\00.%20MasterPlan\FLOW9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Fabi%20Manfredi\SADIA\2011\Propostas\RS%20Planeta%20Atl&#226;ntida%20-%202012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E:/ELZA/SEAGRAN/Montilla%202002/planos%202002/montilla%20luciano/leitinho%20revis&#227;o%202/leitinho%20-%20revis&#227;o%20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d-my.sharepoint.com/Users/mbaldini/Desktop/picpay/Copy%20of%20Vibra%20Digital%20-%20Tabela%20de%20Pre&#231;os%20-%20Jan21.xlsm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Users/amaralro/Library/Caches/TemporaryItems/Outlook%20Temp/splmef0001/creati05/COKE/MEDPLANS/1997/FLOW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M:/&#61473;ARQUIVOS%20RECUPERADOS/4-Midia/01-%20CLIENTES/J.%20MACEDO/2017/PETYBON/Planejamento%202017/Estudo%20R&#225;dio_Regional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d-my.sharepoint.com/Users/bmeneguetti/AppData/Local/Microsoft/Windows/Temporary%20Internet%20Files/Content.Outlook/10BBFNIY/Proposta%20CCR%20direto%20set%202019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Fabi%20Manfredi\JOHNSON\2011\SUNDOWN\Ver&#227;o\Cronogramas\antigos\Revista%20antigo%20SDW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DEMID\JDSUL\cro200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Documents%20and%20Settings/ehveroni/Configura&#231;&#245;es%20locais/Temporary%20Internet%20Files/OLK92/PT_MACro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Avalia&#231;&#245;es%20Comerciais\TV%20Aberta\Automobilismo\F&#243;rmula%201\2011\Globo%20-%20Formula%201%20-%202011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mantegna/dcm_client%20serv/Documents%20and%20Settings/ecalegaretti.CORPORATIVO/My%20Documents/UOL/Customers/MercadoLibre/ML%20BOL%20october%2015%20to%20october%202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E:/MIDIA/Clientes/SERASA/2010/Planos%20Aprovados/MIDIA/Clientes/SERASA/2009/user/YN/GES/SYE/MC/SOLUTION%20INTERMEDIAIR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RRPVHOA0501\Work\FLOPR19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E:/MIDIA/Clientes/SERASA/2010/Planos%20Aprovados/MIDIA/Clientes/SERASA/2009/PC/BUDGET2002/BUDPR/polognev2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pvhoa0501\work\Nucleo2_08\c\WINDOWS\TEMP\MIRAS\MODELS\MODEL8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bdsao-fs010/Share/F:/C:/C:/STANDARDRJ/SYS/BARBIERI/CLIENTES/SOUZA/PLAN2000/PLANOS/FREE/REVISOES/FR00RE15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ron (2)"/>
      <sheetName val="Cron"/>
      <sheetName val="resumo de verba"/>
      <sheetName val="Autorizado RJ"/>
      <sheetName val="Base Cron"/>
      <sheetName val="rv"/>
      <sheetName val="od"/>
      <sheetName val="SP"/>
      <sheetName val="R$"/>
      <sheetName val="rd"/>
      <sheetName val="MEX"/>
      <sheetName val="Pré-lançamento"/>
      <sheetName val="Sustentação"/>
      <sheetName val="Lançamento"/>
      <sheetName val="R_"/>
      <sheetName val="Tapuz Rev II"/>
      <sheetName val="LISTA BASE"/>
      <sheetName val="Feriados"/>
      <sheetName val="Anual"/>
      <sheetName val="Tapuz Rev II.xls"/>
      <sheetName val="PE1"/>
      <sheetName val="RS1"/>
      <sheetName val="SC1"/>
      <sheetName val="SP1"/>
      <sheetName val="Meses"/>
      <sheetName val="Tapuz%20Rev%20II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">
          <cell r="B4">
            <v>87244.800000000003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US"/>
      <sheetName val="outdr"/>
      <sheetName val="paramètres"/>
      <sheetName val="FRA"/>
      <sheetName val="DEXC"/>
      <sheetName val="ESP"/>
      <sheetName val="DEXC hors ESP"/>
      <sheetName val="DEU"/>
      <sheetName val="BEL"/>
      <sheetName val="GBR"/>
      <sheetName val="ITA"/>
      <sheetName val="Aut DEXC"/>
      <sheetName val="AUT"/>
      <sheetName val="DNK"/>
      <sheetName val="NOR"/>
      <sheetName val="NLD"/>
      <sheetName val="PRT"/>
      <sheetName val="SWE"/>
      <sheetName val="CHE"/>
      <sheetName val="GRC"/>
      <sheetName val="IRL"/>
      <sheetName val="FIN"/>
      <sheetName val="DEXC NV"/>
      <sheetName val="DAIC"/>
      <sheetName val="PECO"/>
      <sheetName val="Mercosur"/>
      <sheetName val="CHN"/>
      <sheetName val="Autres International"/>
      <sheetName val="0 NV"/>
      <sheetName val="Feuil1"/>
      <sheetName val="Est.REV."/>
      <sheetName val="CP01 - FINRM"/>
      <sheetName val="DEXC_hors_ESP"/>
      <sheetName val="Aut_DEXC"/>
      <sheetName val="DEXC_NV"/>
      <sheetName val="Autres_International"/>
      <sheetName val="0_NV"/>
      <sheetName val="Tabelas"/>
      <sheetName val="Ranking_Geral_-_Mês"/>
      <sheetName val="SIG-&gt;SUIG"/>
      <sheetName val="Ficha_Técnica"/>
      <sheetName val="DEXC_hors_ESP1"/>
      <sheetName val="Aut_DEXC1"/>
      <sheetName val="DEXC_NV1"/>
      <sheetName val="Autres_International1"/>
      <sheetName val="0_NV1"/>
      <sheetName val="CP01_-_FINRM"/>
      <sheetName val="DEXC_hors_ESP2"/>
      <sheetName val="Aut_DEXC2"/>
      <sheetName val="DEXC_NV2"/>
      <sheetName val="Autres_International2"/>
      <sheetName val="0_NV2"/>
      <sheetName val="CP01_-_FINRM1"/>
      <sheetName val="PARAMETRES"/>
      <sheetName val="Feriados"/>
      <sheetName val="MENU"/>
      <sheetName val="OUTDOOR"/>
      <sheetName val="dHora"/>
      <sheetName val="Anual"/>
      <sheetName val="OBS"/>
      <sheetName val="Ranking_por_Filial_-_Mês"/>
      <sheetName val="Resumo_por_P1"/>
      <sheetName val="DEXC_hors_ESP3"/>
      <sheetName val="Aut_DEXC3"/>
      <sheetName val="DEXC_NV3"/>
      <sheetName val="Autres_International3"/>
      <sheetName val="0_NV3"/>
      <sheetName val="CP01_-_FINRM2"/>
      <sheetName val="PE1"/>
      <sheetName val="RS1"/>
      <sheetName val="SC1"/>
      <sheetName val="SP1"/>
      <sheetName val="DEXC_hors_ESP4"/>
      <sheetName val="Aut_DEXC4"/>
      <sheetName val="DEXC_NV4"/>
      <sheetName val="Autres_International4"/>
      <sheetName val="0_NV4"/>
      <sheetName val="CP01_-_FINRM3"/>
      <sheetName val="capa"/>
      <sheetName val="BANCAS"/>
      <sheetName val="CP01 - FINRM.xls"/>
      <sheetName val="CP01%20-%20FINRM.xls"/>
      <sheetName val="RECVOL"/>
      <sheetName val="Parameters"/>
      <sheetName val="DETAIL CAMPAGNES A3"/>
      <sheetName val="TRAP1997"/>
      <sheetName val="Données"/>
      <sheetName val="CBU"/>
      <sheetName val="Rubriques MC"/>
      <sheetName val="Value Analysis - Sheet 1"/>
      <sheetName val="Table Evol Base"/>
      <sheetName val="Table Evol PVSB"/>
      <sheetName val="Table Evol PVST"/>
      <sheetName val="saxo"/>
      <sheetName val="Table"/>
      <sheetName val="Mengenabgleich"/>
      <sheetName val="coef"/>
      <sheetName val="BKDown"/>
      <sheetName val="Tipos Cambio"/>
      <sheetName val="CHARGES 01"/>
      <sheetName val="INTERFACE"/>
      <sheetName val="RECAP FACT budget MONDE"/>
      <sheetName val=" CHARGE GARANTIE par NATUR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.REV.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US"/>
      <sheetName val="MENU"/>
      <sheetName val="FRA"/>
      <sheetName val="DEXC"/>
      <sheetName val="ESP"/>
      <sheetName val="DEU"/>
      <sheetName val="BEL"/>
      <sheetName val="GBR"/>
      <sheetName val="ITA"/>
      <sheetName val="Aut DEXC"/>
      <sheetName val="AUT"/>
      <sheetName val="DNK"/>
      <sheetName val="NOR"/>
      <sheetName val="NLD"/>
      <sheetName val="PRT"/>
      <sheetName val="SWE"/>
      <sheetName val="CHE"/>
      <sheetName val="GRC"/>
      <sheetName val="IRL"/>
      <sheetName val="FIN"/>
      <sheetName val="DEXC NV"/>
      <sheetName val="DAIC"/>
      <sheetName val="0 NV"/>
      <sheetName val="PELOUX"/>
      <sheetName val="Aut_DEXC"/>
      <sheetName val="DEXC_NV"/>
      <sheetName val="0_NV"/>
      <sheetName val="CP121999"/>
      <sheetName val="Feriados"/>
      <sheetName val="outdr"/>
      <sheetName val="BANCAS"/>
      <sheetName val="estimé septembre - Tous marchés"/>
      <sheetName val="PE1"/>
      <sheetName val="RS1"/>
      <sheetName val="SC1"/>
      <sheetName val="SP1"/>
      <sheetName val="set76"/>
      <sheetName val="Est.REV."/>
      <sheetName val="estimé%20septembre%20-%20Tous%2"/>
      <sheetName val="estim%C3%A9%20septembre%20-%20T"/>
      <sheetName val="TABLAS"/>
      <sheetName val="BKDown"/>
      <sheetName val="Tipos Cambio"/>
      <sheetName val="DETAIL CAMPAGNES A3"/>
      <sheetName val="TV C.GRP updated resultsNet"/>
      <sheetName val="TV C.GRP updated resultsGross"/>
      <sheetName val="PA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MENU"/>
      <sheetName val="TOUS"/>
      <sheetName val="FRA"/>
      <sheetName val="DEXC"/>
      <sheetName val="ESP"/>
      <sheetName val="DEU"/>
      <sheetName val="BEL"/>
      <sheetName val="GBR"/>
      <sheetName val="ITA"/>
      <sheetName val="Aut DEXC"/>
      <sheetName val="AUT"/>
      <sheetName val="DNK"/>
      <sheetName val="NOR"/>
      <sheetName val="NLD"/>
      <sheetName val="PRT"/>
      <sheetName val="SWE"/>
      <sheetName val="CHE"/>
      <sheetName val="GRC"/>
      <sheetName val="IRL"/>
      <sheetName val="FIN"/>
      <sheetName val="DEXC NV"/>
      <sheetName val="DAIC"/>
      <sheetName val="PECO"/>
      <sheetName val="HRV"/>
      <sheetName val="HUN"/>
      <sheetName val="POL"/>
      <sheetName val="SVN"/>
      <sheetName val="MERCOSUR"/>
      <sheetName val="ARG"/>
      <sheetName val="BRA"/>
      <sheetName val="URY"/>
      <sheetName val="CHN"/>
      <sheetName val="Aut DAIC"/>
      <sheetName val="3IS"/>
      <sheetName val="3NV"/>
      <sheetName val="DIV GE"/>
      <sheetName val="CZE"/>
      <sheetName val="SVK"/>
      <sheetName val="ISR"/>
      <sheetName val="MYS"/>
      <sheetName val="CIN1"/>
      <sheetName val="CIN2"/>
      <sheetName val="CIN3"/>
      <sheetName val="CIN4"/>
      <sheetName val="0NV"/>
      <sheetName val="Feuil46"/>
      <sheetName val="Aut_DEXC"/>
      <sheetName val="DEXC_NV"/>
      <sheetName val="Aut_DAIC"/>
      <sheetName val="DIV_GE"/>
      <sheetName val="outdr"/>
      <sheetName val="Aut_DEXC1"/>
      <sheetName val="DEXC_NV1"/>
      <sheetName val="Aut_DAIC1"/>
      <sheetName val="DIV_GE1"/>
      <sheetName val="Réalisé 2000"/>
      <sheetName val="PARAMEDRES"/>
      <sheetName val="Mengenabgleich"/>
      <sheetName val="Masses"/>
      <sheetName val="DAII CYC"/>
      <sheetName val="Taux"/>
      <sheetName val="chiffrage"/>
      <sheetName val="Industriel"/>
      <sheetName val="DAIF CYC"/>
      <sheetName val="P&amp;L x ICMes"/>
      <sheetName val="Feriados"/>
      <sheetName val="Anual"/>
      <sheetName val="Sheet2"/>
      <sheetName val="prix-produit 307 2,0"/>
      <sheetName val="BASE BO"/>
      <sheetName val="CANCELAMENTOS"/>
      <sheetName val="CONSIGNADOS"/>
      <sheetName val="INVOICEDVEHICLES"/>
      <sheetName val="OBJETIVOS"/>
      <sheetName val="PROPRIOS"/>
      <sheetName val="ALLSALESORDER"/>
      <sheetName val="ORME"/>
      <sheetName val="Value Analysis - Sheet 1"/>
      <sheetName val="DONNEES"/>
      <sheetName val="INTERFACE  &amp;  PARAMETRES"/>
      <sheetName val="SDAIVM CYC"/>
      <sheetName val="Hypothèses"/>
      <sheetName val="VA"/>
      <sheetName val="PARAM"/>
      <sheetName val="Ref"/>
      <sheetName val="DE"/>
      <sheetName val="V.A."/>
      <sheetName val="PRC-TV (0)"/>
      <sheetName val="BarraMansa"/>
      <sheetName val="Aut_DEXC2"/>
      <sheetName val="DEXC_NV2"/>
      <sheetName val="Aut_DAIC2"/>
      <sheetName val="DIV_GE2"/>
      <sheetName val="Réalisé_2000"/>
      <sheetName val="DAII_CYC"/>
      <sheetName val="DAIF_CYC"/>
      <sheetName val="P&amp;L_x_ICMes"/>
      <sheetName val="prix-produit_307_2,0"/>
      <sheetName val="BASE_BO"/>
      <sheetName val="Value_Analysis_-_Sheet_1"/>
      <sheetName val="INTERFACE__&amp;__PARAMETRES"/>
      <sheetName val="SDAIVM_CYC"/>
      <sheetName val="V_A_"/>
      <sheetName val="PRC-TV_(0)"/>
      <sheetName val="R%C3%A9alis%C3%A9%202000.xls"/>
      <sheetName val="Réalisé 2000.xls"/>
      <sheetName val="Réalisé%202000.xls"/>
      <sheetName val="paramètres"/>
      <sheetName val="In Loco Media (Unidades SP)"/>
      <sheetName val="In Loco Media (Unidades In+Li)"/>
    </sheetNames>
    <sheetDataSet>
      <sheetData sheetId="0" refreshError="1">
        <row r="4">
          <cell r="C4" t="str">
            <v>Z=CONSO</v>
          </cell>
        </row>
        <row r="10">
          <cell r="C10" t="str">
            <v>X=VN</v>
          </cell>
        </row>
        <row r="11">
          <cell r="C11" t="str">
            <v>X=PR</v>
          </cell>
        </row>
        <row r="12">
          <cell r="C12" t="str">
            <v>X=AUT</v>
          </cell>
        </row>
        <row r="16">
          <cell r="C16" t="str">
            <v>N=@R2S-RES2</v>
          </cell>
        </row>
        <row r="17">
          <cell r="C17" t="str">
            <v>D=@R2MAC</v>
          </cell>
        </row>
        <row r="18">
          <cell r="C18" t="str">
            <v>E=@R2MACCCS</v>
          </cell>
        </row>
        <row r="20">
          <cell r="C20" t="str">
            <v>F=@R2RESACP</v>
          </cell>
        </row>
        <row r="22">
          <cell r="C22" t="str">
            <v>D=@R2-CTRS</v>
          </cell>
        </row>
        <row r="23">
          <cell r="C23" t="str">
            <v>E=@R2MACCCS</v>
          </cell>
        </row>
        <row r="25">
          <cell r="C25" t="str">
            <v>N=1NPS10</v>
          </cell>
        </row>
        <row r="26">
          <cell r="C26" t="str">
            <v>D=@R2-CTRS</v>
          </cell>
        </row>
        <row r="27">
          <cell r="C27" t="str">
            <v>E=@R2MAC1</v>
          </cell>
        </row>
        <row r="28">
          <cell r="C28" t="str">
            <v>F=@R2MAP1</v>
          </cell>
        </row>
        <row r="30">
          <cell r="C30" t="str">
            <v>E=@R2ACHL</v>
          </cell>
        </row>
        <row r="31">
          <cell r="C31" t="str">
            <v>D=@R2-RES</v>
          </cell>
        </row>
        <row r="33">
          <cell r="C33" t="str">
            <v>N=@R2-RES</v>
          </cell>
        </row>
        <row r="34">
          <cell r="C34" t="str">
            <v>D=@R2-ACCCS</v>
          </cell>
        </row>
        <row r="36">
          <cell r="C36" t="str">
            <v>E=@R2RESL</v>
          </cell>
        </row>
        <row r="37">
          <cell r="C37" t="str">
            <v>D=@R2-RES</v>
          </cell>
        </row>
        <row r="42">
          <cell r="C42" t="str">
            <v>E=@R2AC9</v>
          </cell>
        </row>
        <row r="43">
          <cell r="C43" t="str">
            <v>N=@R2S-RES2</v>
          </cell>
        </row>
        <row r="45">
          <cell r="C45" t="str">
            <v>E=@R2MAC1</v>
          </cell>
        </row>
        <row r="46">
          <cell r="C46" t="str">
            <v>N=@R2S-RES</v>
          </cell>
        </row>
        <row r="47">
          <cell r="C47" t="str">
            <v>F=99999</v>
          </cell>
        </row>
      </sheetData>
      <sheetData sheetId="1" refreshError="1">
        <row r="2">
          <cell r="A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0</v>
          </cell>
          <cell r="J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.REV.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MM-R$"/>
      <sheetName val="Dados BS-04"/>
      <sheetName val="IS&amp;RES-VTK"/>
      <sheetName val="RES-IS"/>
      <sheetName val="BD-PL"/>
      <sheetName val="P&amp;L"/>
      <sheetName val="P&amp;L-R$"/>
      <sheetName val="P&amp;L_Apresent"/>
      <sheetName val="P&amp;L_Apresent-R$"/>
      <sheetName val="WCMC &amp; Exc.Prov."/>
      <sheetName val="PL-01_BS-61"/>
      <sheetName val="PL_CON"/>
      <sheetName val="CTA"/>
      <sheetName val="BS-VTK"/>
      <sheetName val="RES-BS"/>
      <sheetName val="BD-BS"/>
      <sheetName val="B&amp;S"/>
      <sheetName val="BS_001"/>
      <sheetName val="BS_M&amp;M_US$"/>
      <sheetName val="BS_M&amp;M_R$"/>
      <sheetName val="Quadros_Apresent.US$"/>
      <sheetName val="Quadros_Apresent.R$"/>
      <sheetName val="Car_Cost"/>
      <sheetName val="Exposure"/>
      <sheetName val="BOTOES"/>
      <sheetName val="Módulo1"/>
      <sheetName val="Módulo2"/>
      <sheetName val="Módulo3"/>
      <sheetName val="Módulo4"/>
      <sheetName val="MODULO2"/>
      <sheetName val="PE1"/>
      <sheetName val="RS1"/>
      <sheetName val="SC1"/>
      <sheetName val="SP1"/>
      <sheetName val="Budget Coca-Cola"/>
      <sheetName val="VISTAKON"/>
      <sheetName val="Est.REV."/>
      <sheetName val="RG Depots"/>
      <sheetName val="RD INT 1ª"/>
      <sheetName val="Ficha Técnica"/>
      <sheetName val="VISTAKON.xls"/>
      <sheetName val="MOC"/>
      <sheetName val="Tabelas"/>
      <sheetName val="Dados_BS-04"/>
      <sheetName val="WCMC_&amp;_Exc_Prov_"/>
      <sheetName val="Quadros_Apresent_US$"/>
      <sheetName val="Quadros_Apresent_R$"/>
      <sheetName val="Budget_Coca-Cola"/>
      <sheetName val="RG_Depots"/>
      <sheetName val="Est_REV_"/>
      <sheetName val="Dados_BS-041"/>
      <sheetName val="WCMC_&amp;_Exc_Prov_1"/>
      <sheetName val="Quadros_Apresent_US$1"/>
      <sheetName val="Quadros_Apresent_R$1"/>
      <sheetName val="Budget_Coca-Cola1"/>
      <sheetName val="Est_REV_1"/>
      <sheetName val="RG_Depots1"/>
      <sheetName val="VISTAKON_xls"/>
      <sheetName val="RD_INT_1ª"/>
      <sheetName val="Ficha_Técnica"/>
      <sheetName val="Dados_BS-042"/>
      <sheetName val="WCMC_&amp;_Exc_Prov_2"/>
      <sheetName val="Quadros_Apresent_US$2"/>
      <sheetName val="Quadros_Apresent_R$2"/>
      <sheetName val="Budget_Coca-Cola2"/>
      <sheetName val="Est_REV_2"/>
      <sheetName val="RG_Depots2"/>
      <sheetName val="VISTAKON_xls1"/>
      <sheetName val="RD_INT_1ª1"/>
      <sheetName val="Ficha_Técnica1"/>
      <sheetName val="paramètr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.REV."/>
      <sheetName val="CAPA"/>
      <sheetName val="CAPAS"/>
      <sheetName val="CRONO"/>
      <sheetName val="TV SPE 1º"/>
      <sheetName val="TV SPE 2º"/>
      <sheetName val="RD CAP 1ª"/>
      <sheetName val="RD CAP 2ª"/>
      <sheetName val="RD INT 1ª"/>
      <sheetName val="PARAMETRES"/>
      <sheetName val="MENU"/>
      <sheetName val="outdr"/>
      <sheetName val="TV_SPE_1º"/>
      <sheetName val="TV_SPE_2º"/>
      <sheetName val="RD_CAP_1ª"/>
      <sheetName val="RD_CAP_2ª"/>
      <sheetName val="RD_INT_1ª"/>
      <sheetName val="Est_REV_"/>
      <sheetName val="R$"/>
      <sheetName val="GS_STD"/>
      <sheetName val="Bullets"/>
      <sheetName val="Dados BS-04"/>
      <sheetName val="SIN0002"/>
      <sheetName val="SIN0002.XLS"/>
      <sheetName val="BANCAS"/>
      <sheetName val="Terceiros"/>
      <sheetName val="perfil_fx_Hor"/>
      <sheetName val="1.2.1 OM"/>
      <sheetName val="PLMM-R$"/>
      <sheetName val="TV_SPE_1º1"/>
      <sheetName val="TV_SPE_2º1"/>
      <sheetName val="RD_CAP_1ª1"/>
      <sheetName val="RD_CAP_2ª1"/>
      <sheetName val="RD_INT_1ª1"/>
      <sheetName val="Dados_BS-04"/>
      <sheetName val="SIN0002_XLS"/>
      <sheetName val="Est_REV_1"/>
      <sheetName val="1_2_1_OM"/>
      <sheetName val="Ficha Técnica"/>
      <sheetName val="Tabelas"/>
      <sheetName val="TOUS"/>
      <sheetName val="DADOS"/>
      <sheetName val="RD_INT_1ª2"/>
      <sheetName val="RD_INT_1ª3"/>
      <sheetName val="RD_INT_1ª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ceiro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VOL"/>
      <sheetName val="Feriados"/>
      <sheetName val="Anual"/>
      <sheetName val="menu"/>
      <sheetName val="perfil_fx_Hor"/>
      <sheetName val="BAUD"/>
      <sheetName val="TABLES"/>
      <sheetName val="Dados BS-04"/>
      <sheetName val="RD INT 1ª"/>
      <sheetName val="PARAMETRES"/>
      <sheetName val="Aux"/>
      <sheetName val="Fluxo de Caix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rovad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tex"/>
      <sheetName val="Protex Initial"/>
      <sheetName val="Protex%20Initial.xlsx"/>
      <sheetName val="\Documents and Settings\paula t"/>
      <sheetName val="Protex Initial.xlsx"/>
    </sheetNames>
    <definedNames>
      <definedName name="__p1"/>
      <definedName name="_p1"/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 M AS ABC 25+RJ1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recomendado"/>
      <sheetName val="flow Sorriso 2009 recomendado "/>
      <sheetName val="flow%20Sorriso%202009%20recomen"/>
      <sheetName val="\DOCUME~1\PAULAT~1\LOCALS~1\Tem"/>
      <sheetName val="flow Sorriso 2009 recomendado ."/>
    </sheetNames>
    <definedNames>
      <definedName name="_xlbgnm.p1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MM-R$"/>
      <sheetName val="03-MAR ACTL"/>
      <sheetName val="Tvsa"/>
      <sheetName val="PE1"/>
      <sheetName val="RS1"/>
      <sheetName val="SC1"/>
      <sheetName val="SP1"/>
      <sheetName val="MOC"/>
      <sheetName val="03-MAR%20ACTL.xls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abelas"/>
      <sheetName val="Feriados"/>
      <sheetName val="Anual"/>
      <sheetName val="TOUS"/>
      <sheetName val="03-MAR ACTL.xls"/>
      <sheetName val="Dados BS-04"/>
      <sheetName val=" Oibda"/>
      <sheetName val="03-MAR_ACTL"/>
      <sheetName val="BANCAS"/>
      <sheetName val="Reprovadas"/>
      <sheetName val="Font Drop Down"/>
      <sheetName val="outdr"/>
      <sheetName val="2. Resumo de Ativação"/>
      <sheetName val="CAPA"/>
      <sheetName val="CRONO GERAL- WORK II"/>
      <sheetName val="RESUMO"/>
      <sheetName val="OFFICE WORKER - INDOOR"/>
      <sheetName val="OFFICE WORKER - DIGITAL"/>
      <sheetName val="REDE ELEMÍDIA - WORKER"/>
      <sheetName val="RETAILER - OOH"/>
      <sheetName val="RETAILER - DIGITAL"/>
      <sheetName val="RETAILER - INDOOR"/>
      <sheetName val="Social Media - segmentações"/>
      <sheetName val="Plano Tático DBM- display"/>
      <sheetName val="Plano Tático DBM- YT"/>
      <sheetName val="RANKING SHOPPING"/>
      <sheetName val="LISTA SHOPPINGS TBD"/>
      <sheetName val="RG Depots"/>
      <sheetName val="Est.REV."/>
      <sheetName val="BASE"/>
      <sheetName val="Planilha1"/>
      <sheetName val="Consolidado 700K"/>
      <sheetName val="Livestock2005"/>
      <sheetName val="TABLAS"/>
      <sheetName val="IVC"/>
      <sheetName val="03-MAR_ACTL1"/>
      <sheetName val="03-MAR_ACTL_xls"/>
      <sheetName val="Dados_BS-04"/>
      <sheetName val="03-MAR%20ACTL_xls"/>
      <sheetName val="Consolidado_700K"/>
      <sheetName val="INTERNET"/>
      <sheetName val="Resumo por P"/>
      <sheetName val="03-MAR_ACTL3"/>
      <sheetName val="03-MAR%20ACTL_xls2"/>
      <sheetName val="03-MAR_ACTL_xls2"/>
      <sheetName val="Dados_BS-042"/>
      <sheetName val="_Oibda1"/>
      <sheetName val="Consolidado_700K2"/>
      <sheetName val="Est_REV_1"/>
      <sheetName val="2__Resumo_de_Ativação1"/>
      <sheetName val="CRONO_GERAL-_WORK_II1"/>
      <sheetName val="OFFICE_WORKER_-_INDOOR1"/>
      <sheetName val="OFFICE_WORKER_-_DIGITAL1"/>
      <sheetName val="REDE_ELEMÍDIA_-_WORKER1"/>
      <sheetName val="RETAILER_-_OOH1"/>
      <sheetName val="RETAILER_-_DIGITAL1"/>
      <sheetName val="RETAILER_-_INDOOR1"/>
      <sheetName val="Social_Media_-_segmentações1"/>
      <sheetName val="Plano_Tático_DBM-_display1"/>
      <sheetName val="Plano_Tático_DBM-_YT1"/>
      <sheetName val="RANKING_SHOPPING1"/>
      <sheetName val="LISTA_SHOPPINGS_TBD1"/>
      <sheetName val="Font_Drop_Down1"/>
      <sheetName val="RG_Depots1"/>
      <sheetName val="03-MAR_ACTL2"/>
      <sheetName val="03-MAR%20ACTL_xls1"/>
      <sheetName val="03-MAR_ACTL_xls1"/>
      <sheetName val="Dados_BS-041"/>
      <sheetName val="_Oibda"/>
      <sheetName val="Consolidado_700K1"/>
      <sheetName val="Est_REV_"/>
      <sheetName val="2__Resumo_de_Ativação"/>
      <sheetName val="CRONO_GERAL-_WORK_II"/>
      <sheetName val="OFFICE_WORKER_-_INDOOR"/>
      <sheetName val="OFFICE_WORKER_-_DIGITAL"/>
      <sheetName val="REDE_ELEMÍDIA_-_WORKER"/>
      <sheetName val="RETAILER_-_OOH"/>
      <sheetName val="RETAILER_-_DIGITAL"/>
      <sheetName val="RETAILER_-_INDOOR"/>
      <sheetName val="Social_Media_-_segmentações"/>
      <sheetName val="Plano_Tático_DBM-_display"/>
      <sheetName val="Plano_Tático_DBM-_YT"/>
      <sheetName val="RANKING_SHOPPING"/>
      <sheetName val="LISTA_SHOPPINGS_TBD"/>
      <sheetName val="Font_Drop_Down"/>
      <sheetName val="RG_Depots"/>
      <sheetName val="RECVOL"/>
      <sheetName val="RD INT 1ª"/>
      <sheetName val="GLOSSÁRIO"/>
      <sheetName val="PARAMETRES"/>
      <sheetName val="MENU"/>
      <sheetName val="03-MAR_ACTL4"/>
      <sheetName val="03-MAR%20ACTL_xls3"/>
      <sheetName val="03-MAR_ACTL_xls3"/>
      <sheetName val="Dados_BS-043"/>
      <sheetName val="_Oibda2"/>
      <sheetName val="Consolidado_700K3"/>
      <sheetName val="Est_REV_2"/>
      <sheetName val="2__Resumo_de_Ativação2"/>
      <sheetName val="CRONO_GERAL-_WORK_II2"/>
      <sheetName val="OFFICE_WORKER_-_INDOOR2"/>
      <sheetName val="OFFICE_WORKER_-_DIGITAL2"/>
      <sheetName val="REDE_ELEMÍDIA_-_WORKER2"/>
      <sheetName val="RETAILER_-_OOH2"/>
      <sheetName val="RETAILER_-_DIGITAL2"/>
      <sheetName val="RETAILER_-_INDOOR2"/>
      <sheetName val="Social_Media_-_segmentações2"/>
      <sheetName val="Plano_Tático_DBM-_display2"/>
      <sheetName val="Plano_Tático_DBM-_YT2"/>
      <sheetName val="RANKING_SHOPPING2"/>
      <sheetName val="LISTA_SHOPPINGS_TBD2"/>
      <sheetName val="Font_Drop_Down2"/>
      <sheetName val="RG_Depots2"/>
      <sheetName val="RD_INT_1ª"/>
      <sheetName val="Resumo_por_P"/>
      <sheetName val="03-MAR_ACTL5"/>
      <sheetName val="03-MAR%20ACTL_xls4"/>
      <sheetName val="03-MAR_ACTL_xls4"/>
      <sheetName val="Dados_BS-044"/>
      <sheetName val="_Oibda3"/>
      <sheetName val="Consolidado_700K4"/>
      <sheetName val="Est_REV_3"/>
      <sheetName val="2__Resumo_de_Ativação3"/>
      <sheetName val="CRONO_GERAL-_WORK_II3"/>
      <sheetName val="OFFICE_WORKER_-_INDOOR3"/>
      <sheetName val="OFFICE_WORKER_-_DIGITAL3"/>
      <sheetName val="REDE_ELEMÍDIA_-_WORKER3"/>
      <sheetName val="RETAILER_-_OOH3"/>
      <sheetName val="RETAILER_-_DIGITAL3"/>
      <sheetName val="RETAILER_-_INDOOR3"/>
      <sheetName val="Social_Media_-_segmentações3"/>
      <sheetName val="Plano_Tático_DBM-_display3"/>
      <sheetName val="Plano_Tático_DBM-_YT3"/>
      <sheetName val="RANKING_SHOPPING3"/>
      <sheetName val="LISTA_SHOPPINGS_TBD3"/>
      <sheetName val="Font_Drop_Down3"/>
      <sheetName val="RG_Depots3"/>
      <sheetName val="RD_INT_1ª1"/>
      <sheetName val="Resumo_por_P1"/>
      <sheetName val="03-MAR_ACTL6"/>
      <sheetName val="03-MAR%20ACTL_xls5"/>
      <sheetName val="RG_Depots4"/>
      <sheetName val="Est_REV_4"/>
      <sheetName val="03-MAR_ACTL_xls5"/>
      <sheetName val="Dados_BS-045"/>
      <sheetName val="_Oibda4"/>
      <sheetName val="Font_Drop_Down4"/>
      <sheetName val="2__Resumo_de_Ativação4"/>
      <sheetName val="CRONO_GERAL-_WORK_II4"/>
      <sheetName val="OFFICE_WORKER_-_INDOOR4"/>
      <sheetName val="OFFICE_WORKER_-_DIGITAL4"/>
      <sheetName val="REDE_ELEMÍDIA_-_WORKER4"/>
      <sheetName val="RETAILER_-_OOH4"/>
      <sheetName val="RETAILER_-_DIGITAL4"/>
      <sheetName val="RETAILER_-_INDOOR4"/>
      <sheetName val="Social_Media_-_segmentações4"/>
      <sheetName val="Plano_Tático_DBM-_display4"/>
      <sheetName val="Plano_Tático_DBM-_YT4"/>
      <sheetName val="RANKING_SHOPPING4"/>
      <sheetName val="LISTA_SHOPPINGS_TBD4"/>
      <sheetName val="Resumo_por_P2"/>
      <sheetName val="Consolidado_700K5"/>
      <sheetName val="RD_INT_1ª2"/>
      <sheetName val="MEX95IB"/>
      <sheetName val="03-MAR_ACTL7"/>
      <sheetName val="03-MAR%20ACTL_xls6"/>
      <sheetName val="RG_Depots5"/>
      <sheetName val="Est_REV_5"/>
      <sheetName val="03-MAR_ACTL_xls6"/>
      <sheetName val="Dados_BS-046"/>
      <sheetName val="_Oibda5"/>
      <sheetName val="Font_Drop_Down5"/>
      <sheetName val="2__Resumo_de_Ativação5"/>
      <sheetName val="CRONO_GERAL-_WORK_II5"/>
      <sheetName val="OFFICE_WORKER_-_INDOOR5"/>
      <sheetName val="OFFICE_WORKER_-_DIGITAL5"/>
      <sheetName val="REDE_ELEMÍDIA_-_WORKER5"/>
      <sheetName val="RETAILER_-_OOH5"/>
      <sheetName val="RETAILER_-_DIGITAL5"/>
      <sheetName val="RETAILER_-_INDOOR5"/>
      <sheetName val="Social_Media_-_segmentações5"/>
      <sheetName val="Plano_Tático_DBM-_display5"/>
      <sheetName val="Plano_Tático_DBM-_YT5"/>
      <sheetName val="RANKING_SHOPPING5"/>
      <sheetName val="LISTA_SHOPPINGS_TBD5"/>
      <sheetName val="Resumo_por_P3"/>
      <sheetName val="Consolidado_700K6"/>
      <sheetName val="RD_INT_1ª3"/>
      <sheetName val="03-MAR_ACTL8"/>
      <sheetName val="03-MAR%20ACTL_xls7"/>
      <sheetName val="RG_Depots6"/>
      <sheetName val="Est_REV_6"/>
      <sheetName val="03-MAR_ACTL_xls7"/>
      <sheetName val="Dados_BS-047"/>
      <sheetName val="_Oibda6"/>
      <sheetName val="Font_Drop_Down6"/>
      <sheetName val="2__Resumo_de_Ativação6"/>
      <sheetName val="CRONO_GERAL-_WORK_II6"/>
      <sheetName val="OFFICE_WORKER_-_INDOOR6"/>
      <sheetName val="OFFICE_WORKER_-_DIGITAL6"/>
      <sheetName val="REDE_ELEMÍDIA_-_WORKER6"/>
      <sheetName val="RETAILER_-_OOH6"/>
      <sheetName val="RETAILER_-_DIGITAL6"/>
      <sheetName val="RETAILER_-_INDOOR6"/>
      <sheetName val="Social_Media_-_segmentações6"/>
      <sheetName val="Plano_Tático_DBM-_display6"/>
      <sheetName val="Plano_Tático_DBM-_YT6"/>
      <sheetName val="RANKING_SHOPPING6"/>
      <sheetName val="LISTA_SHOPPINGS_TBD6"/>
      <sheetName val="Resumo_por_P4"/>
      <sheetName val="Consolidado_700K7"/>
      <sheetName val="RD_INT_1ª4"/>
      <sheetName val="Efeitos vs. ppto10"/>
      <sheetName val="Efeitos_vs__ppto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P1997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anqueado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rev"/>
      <sheetName val="Dados BS-04"/>
      <sheetName val="Tabelas"/>
      <sheetName val="TRAP1997"/>
      <sheetName val="ANAIBM"/>
      <sheetName val="ANAIBM.xls"/>
      <sheetName val="Franqueado"/>
      <sheetName val="Flow"/>
      <sheetName val="RD INT 1ª"/>
      <sheetName val="capa"/>
      <sheetName val="ENTRADA"/>
      <sheetName val="set76"/>
      <sheetName val="Pub1 L"/>
      <sheetName val="Rental"/>
      <sheetName val="ctos"/>
      <sheetName val="ER98"/>
      <sheetName val="PROG"/>
      <sheetName val="GTOS"/>
      <sheetName val="VTAS"/>
      <sheetName val="vtasusd"/>
      <sheetName val="31 Jul '06"/>
      <sheetName val="Prensa diario"/>
      <sheetName val="Tablas"/>
      <sheetName val="Pauta"/>
      <sheetName val="NEWS PREV"/>
      <sheetName val="FLOW REVISTAS"/>
      <sheetName val="Pub1_L"/>
      <sheetName val="Prensa_diario"/>
      <sheetName val="31_Jul_'06"/>
      <sheetName val="FLOW_REVISTAS"/>
      <sheetName val="NEWS_PREV"/>
      <sheetName val="aca-"/>
      <sheetName val="Budget Coca-Cola"/>
      <sheetName val="ANAIBM_xls"/>
      <sheetName val="1.2.1 OM"/>
    </sheetNames>
    <sheetDataSet>
      <sheetData sheetId="0" refreshError="1">
        <row r="10">
          <cell r="A10" t="str">
            <v>HOMBRE SALUDABLE</v>
          </cell>
          <cell r="O10">
            <v>183150.00000000003</v>
          </cell>
          <cell r="Q10">
            <v>90.499590499590482</v>
          </cell>
        </row>
        <row r="11">
          <cell r="Q11">
            <v>94.928774928774928</v>
          </cell>
        </row>
        <row r="12">
          <cell r="Q12">
            <v>149.26373202028725</v>
          </cell>
        </row>
        <row r="13">
          <cell r="Q13">
            <v>173.28895360931975</v>
          </cell>
        </row>
        <row r="14">
          <cell r="Q14">
            <v>270.17774851876231</v>
          </cell>
        </row>
        <row r="15">
          <cell r="Q15">
            <v>307.82608695652175</v>
          </cell>
        </row>
        <row r="16">
          <cell r="Q16">
            <v>324.22519713918945</v>
          </cell>
        </row>
        <row r="17">
          <cell r="Q17">
            <v>335.51198257080608</v>
          </cell>
        </row>
        <row r="18">
          <cell r="Q18">
            <v>361.62057067980413</v>
          </cell>
        </row>
        <row r="19">
          <cell r="Q19">
            <v>372.39583333333337</v>
          </cell>
        </row>
        <row r="20">
          <cell r="Q20">
            <v>394.58705942824236</v>
          </cell>
        </row>
        <row r="21">
          <cell r="Q21">
            <v>401.4118822412226</v>
          </cell>
        </row>
        <row r="22">
          <cell r="Q22">
            <v>431.74603174603175</v>
          </cell>
        </row>
        <row r="23">
          <cell r="Q23">
            <v>458.50109143827314</v>
          </cell>
        </row>
        <row r="24">
          <cell r="Q24">
            <v>471.68495085161754</v>
          </cell>
        </row>
        <row r="25">
          <cell r="Q25">
            <v>493.31806032836948</v>
          </cell>
        </row>
        <row r="26">
          <cell r="Q26">
            <v>494.14613898740885</v>
          </cell>
        </row>
        <row r="27">
          <cell r="Q27">
            <v>545.29254529254536</v>
          </cell>
        </row>
        <row r="28">
          <cell r="Q28">
            <v>568.86714321145132</v>
          </cell>
        </row>
        <row r="29">
          <cell r="Q29">
            <v>571.72557172557174</v>
          </cell>
        </row>
        <row r="30">
          <cell r="Q30">
            <v>576.02131718777093</v>
          </cell>
        </row>
        <row r="31">
          <cell r="Q31">
            <v>625.81490929705217</v>
          </cell>
        </row>
        <row r="32">
          <cell r="Q32">
            <v>635.36844135802471</v>
          </cell>
        </row>
        <row r="33">
          <cell r="Q33">
            <v>740.49234830961973</v>
          </cell>
        </row>
        <row r="34">
          <cell r="Q34">
            <v>747.34533702677743</v>
          </cell>
        </row>
        <row r="35">
          <cell r="Q35">
            <v>774.16523587357244</v>
          </cell>
        </row>
        <row r="36">
          <cell r="Q36">
            <v>811.35683760683764</v>
          </cell>
        </row>
        <row r="37">
          <cell r="Q37">
            <v>812.99545159194281</v>
          </cell>
        </row>
        <row r="38">
          <cell r="Q38">
            <v>815.72199730094474</v>
          </cell>
        </row>
        <row r="39">
          <cell r="Q39">
            <v>836.4769558799411</v>
          </cell>
        </row>
        <row r="40">
          <cell r="Q40">
            <v>846.25914989421756</v>
          </cell>
        </row>
        <row r="41">
          <cell r="Q41">
            <v>865.45454545454538</v>
          </cell>
        </row>
        <row r="42">
          <cell r="Q42">
            <v>987.49953427273192</v>
          </cell>
        </row>
        <row r="43">
          <cell r="Q43">
            <v>1037.8841607565012</v>
          </cell>
        </row>
        <row r="44">
          <cell r="Q44">
            <v>1047.6190476190477</v>
          </cell>
        </row>
        <row r="45">
          <cell r="Q45">
            <v>1060.3662551440332</v>
          </cell>
        </row>
        <row r="46">
          <cell r="Q46">
            <v>1082.2138435041659</v>
          </cell>
        </row>
        <row r="47">
          <cell r="Q47">
            <v>1108.5915847820609</v>
          </cell>
        </row>
        <row r="48">
          <cell r="Q48">
            <v>1204.3781554707671</v>
          </cell>
        </row>
        <row r="49">
          <cell r="Q49">
            <v>1214.1783029001074</v>
          </cell>
        </row>
        <row r="50">
          <cell r="Q50">
            <v>1215.9197994987469</v>
          </cell>
        </row>
        <row r="51">
          <cell r="Q51">
            <v>1253.3875338753389</v>
          </cell>
        </row>
        <row r="52">
          <cell r="Q52">
            <v>1313.2022471910113</v>
          </cell>
        </row>
        <row r="53">
          <cell r="Q53">
            <v>1314.2191256830597</v>
          </cell>
        </row>
        <row r="54">
          <cell r="Q54">
            <v>1376.1904761904761</v>
          </cell>
        </row>
        <row r="55">
          <cell r="Q55">
            <v>1735.5145202020201</v>
          </cell>
        </row>
        <row r="56">
          <cell r="Q56">
            <v>2111.8012422360252</v>
          </cell>
        </row>
        <row r="57">
          <cell r="Q57">
            <v>4442.508710801394</v>
          </cell>
        </row>
        <row r="58">
          <cell r="Q58">
            <v>5548.3875809899091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Geral - Mês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TRAP1997"/>
      <sheetName val="RATF0104"/>
      <sheetName val="Gtos"/>
      <sheetName val="menu"/>
      <sheetName val="perfil_fx_Hor"/>
      <sheetName val="BAUD"/>
      <sheetName val="Sources_Uses"/>
      <sheetName val="RD INT 1ª"/>
      <sheetName val="FLOWCHART-02"/>
      <sheetName val="capa"/>
      <sheetName val="dHora"/>
      <sheetName val="MID"/>
      <sheetName val="mapa"/>
      <sheetName val="Ficha Técnica"/>
      <sheetName val="CONSUMO"/>
      <sheetName val="Ficha_Técnica"/>
      <sheetName val="2_3"/>
      <sheetName val="2_4"/>
      <sheetName val="2_5"/>
      <sheetName val="FLOWCHART-03"/>
      <sheetName val="RATF0104.xls"/>
      <sheetName val="Plan1"/>
      <sheetName val="Basics"/>
      <sheetName val="Taxation"/>
      <sheetName val="Lista de valores"/>
      <sheetName val="DESCRICAO  PACOTES"/>
      <sheetName val="Base de cálculo F1"/>
      <sheetName val="BD_ACTUAL"/>
      <sheetName val="Pen M AS ABC 25+RJ1"/>
      <sheetName val="Anual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MACMASK1"/>
      <sheetName val="NEWS PREV"/>
      <sheetName val="plamarc"/>
      <sheetName val="TAB.Daten"/>
      <sheetName val="base"/>
      <sheetName val="TV Crono"/>
      <sheetName val="SAL"/>
      <sheetName val="\Users\salazarv\AppData\Local\M"/>
      <sheetName val="OUTDOOR"/>
      <sheetName val="Reprovadas"/>
      <sheetName val="FC Main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</row>
        <row r="25">
          <cell r="A25" t="str">
            <v>Cuiabá</v>
          </cell>
          <cell r="B25">
            <v>0.5</v>
          </cell>
          <cell r="C25">
            <v>0.5</v>
          </cell>
        </row>
        <row r="26">
          <cell r="A26" t="str">
            <v>Curitiba</v>
          </cell>
          <cell r="B26">
            <v>0.5</v>
          </cell>
          <cell r="C26">
            <v>0.5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</row>
        <row r="28">
          <cell r="A28" t="str">
            <v>Dourados</v>
          </cell>
          <cell r="B28">
            <v>0.5</v>
          </cell>
          <cell r="C28">
            <v>0.5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</row>
        <row r="31">
          <cell r="A31" t="str">
            <v>Fortaleza</v>
          </cell>
          <cell r="B31">
            <v>0.5</v>
          </cell>
          <cell r="C31">
            <v>0.5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</row>
        <row r="34">
          <cell r="A34" t="str">
            <v>Goiânia</v>
          </cell>
          <cell r="B34">
            <v>0.5</v>
          </cell>
          <cell r="C34">
            <v>0.5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</row>
        <row r="41">
          <cell r="A41" t="str">
            <v>Macapá</v>
          </cell>
          <cell r="B41">
            <v>0.5</v>
          </cell>
          <cell r="C41">
            <v>0.5</v>
          </cell>
        </row>
        <row r="42">
          <cell r="A42" t="str">
            <v>Maceió</v>
          </cell>
          <cell r="B42">
            <v>0.5</v>
          </cell>
          <cell r="C42">
            <v>0.5</v>
          </cell>
        </row>
        <row r="43">
          <cell r="A43" t="str">
            <v>Manaus</v>
          </cell>
          <cell r="B43">
            <v>0.5</v>
          </cell>
          <cell r="C43">
            <v>0.5</v>
          </cell>
        </row>
        <row r="44">
          <cell r="A44" t="str">
            <v>Marabá</v>
          </cell>
          <cell r="B44">
            <v>0.5</v>
          </cell>
          <cell r="C44">
            <v>0.5</v>
          </cell>
        </row>
        <row r="45">
          <cell r="A45" t="str">
            <v>Maringá</v>
          </cell>
          <cell r="B45">
            <v>0.5</v>
          </cell>
          <cell r="C45">
            <v>0.5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</row>
        <row r="47">
          <cell r="A47" t="str">
            <v>Natal</v>
          </cell>
          <cell r="B47">
            <v>0.5</v>
          </cell>
          <cell r="C47">
            <v>0.5</v>
          </cell>
        </row>
        <row r="48">
          <cell r="A48" t="str">
            <v>Niterói</v>
          </cell>
          <cell r="B48">
            <v>0.5</v>
          </cell>
          <cell r="C48">
            <v>0.5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CHART-03"/>
      <sheetName val="troca de prioridades"/>
      <sheetName val="Brief"/>
      <sheetName val="TV+Outros Debito+Plan MAINLINE"/>
      <sheetName val="TV+Outros Debito+Plan VIBEZONE"/>
      <sheetName val="TV+Outros Debito+Plan PROMO"/>
      <sheetName val="TV+Outros Debito+Plan X-MAS"/>
      <sheetName val="TV+Outros Debito+Plan TOTAL"/>
      <sheetName val="3MM Complemento"/>
      <sheetName val="FLOW Pacotes ALL"/>
      <sheetName val="FLOW fantasia"/>
      <sheetName val="FLOW exemp pes"/>
      <sheetName val="Flow distr produtos"/>
      <sheetName val="TRPs Calc"/>
      <sheetName val="Promo Mini Bottles TRPs  Pagos"/>
      <sheetName val="Jump Start Manuten Pagos COMPLE"/>
      <sheetName val="Jump Start Modulo Reapl NET"/>
      <sheetName val="Jump Start Modul Reaplic Praca "/>
      <sheetName val="VibZone 30&quot; - 15&quot;"/>
      <sheetName val="Loyalty Promo 30&quot; - 15&quot;"/>
      <sheetName val="X-Mas Modulos"/>
      <sheetName val="1% TRP e Modulo pago"/>
      <sheetName val="Módulos tabela Reaplica"/>
      <sheetName val="RESUMO REAPLICACAO"/>
      <sheetName val="Reaplicacao FutGlo praca"/>
      <sheetName val="trps dispo all"/>
      <sheetName val="FLOWCHART-02"/>
      <sheetName val="VICTEL ($R)"/>
      <sheetName val="FLOWCHART_03"/>
      <sheetName val="R$"/>
      <sheetName val="Tabelas"/>
      <sheetName val="FCC2003-03-07-23OPMBverbaGrupo "/>
      <sheetName val="FCC2003-03-07-23OPMBverbaGrupo%"/>
      <sheetName val="anarev"/>
      <sheetName val="TRAP1997"/>
      <sheetName val="troca_de_prioridades"/>
      <sheetName val="TV+Outros_Debito+Plan_MAINLINE"/>
      <sheetName val="TV+Outros_Debito+Plan_VIBEZONE"/>
      <sheetName val="TV+Outros_Debito+Plan_PROMO"/>
      <sheetName val="TV+Outros_Debito+Plan_X-MAS"/>
      <sheetName val="TV+Outros_Debito+Plan_TOTAL"/>
      <sheetName val="3MM_Complemento"/>
      <sheetName val="FLOW_Pacotes_ALL"/>
      <sheetName val="FLOW_fantasia"/>
      <sheetName val="FLOW_exemp_pes"/>
      <sheetName val="Flow_distr_produtos"/>
      <sheetName val="TRPs_Calc"/>
      <sheetName val="Promo_Mini_Bottles_TRPs__Pagos"/>
      <sheetName val="Jump_Start_Manuten_Pagos_COMPLE"/>
      <sheetName val="Jump_Start_Modulo_Reapl_NET"/>
      <sheetName val="Jump_Start_Modul_Reaplic_Praca_"/>
      <sheetName val="VibZone_30&quot;_-_15&quot;"/>
      <sheetName val="Loyalty_Promo_30&quot;_-_15&quot;"/>
      <sheetName val="X-Mas_Modulos"/>
      <sheetName val="1%_TRP_e_Modulo_pago"/>
      <sheetName val="Módulos_tabela_Reaplica"/>
      <sheetName val="RESUMO_REAPLICACAO"/>
      <sheetName val="Reaplicacao_FutGlo_praca"/>
      <sheetName val="trps_dispo_all"/>
      <sheetName val="outdr"/>
      <sheetName val="MACMASK1"/>
      <sheetName val="Lista de meios e veiculos"/>
      <sheetName val="RECVOL"/>
      <sheetName val="ENTRADA"/>
      <sheetName val="PRODUTOS LAP30 ago"/>
      <sheetName val="DESCONTINUADOS"/>
      <sheetName val="hills "/>
      <sheetName val="OBS"/>
      <sheetName val="troca_de_prioridades1"/>
      <sheetName val="TV+Outros_Debito+Plan_MAINLINE1"/>
      <sheetName val="TV+Outros_Debito+Plan_VIBEZONE1"/>
      <sheetName val="TV+Outros_Debito+Plan_PROMO1"/>
      <sheetName val="TV+Outros_Debito+Plan_X-MAS1"/>
      <sheetName val="TV+Outros_Debito+Plan_TOTAL1"/>
      <sheetName val="3MM_Complemento1"/>
      <sheetName val="FLOW_Pacotes_ALL1"/>
      <sheetName val="FLOW_fantasia1"/>
      <sheetName val="FLOW_exemp_pes1"/>
      <sheetName val="Flow_distr_produtos1"/>
      <sheetName val="TRPs_Calc1"/>
      <sheetName val="Promo_Mini_Bottles_TRPs__Pagos1"/>
      <sheetName val="Jump_Start_Manuten_Pagos_COMPL1"/>
      <sheetName val="Jump_Start_Modulo_Reapl_NET1"/>
      <sheetName val="Jump_Start_Modul_Reaplic_Praca1"/>
      <sheetName val="VibZone_30&quot;_-_15&quot;1"/>
      <sheetName val="Loyalty_Promo_30&quot;_-_15&quot;1"/>
      <sheetName val="X-Mas_Modulos1"/>
      <sheetName val="1%_TRP_e_Modulo_pago1"/>
      <sheetName val="Módulos_tabela_Reaplica1"/>
      <sheetName val="RESUMO_REAPLICACAO1"/>
      <sheetName val="Reaplicacao_FutGlo_praca1"/>
      <sheetName val="trps_dispo_all1"/>
      <sheetName val="Lista_de_meios_e_veiculos"/>
      <sheetName val="FCC2003-03-07-23OPMBverbaGrupo_"/>
      <sheetName val="PRODUTOS_LAP30_ago"/>
      <sheetName val="hills_"/>
      <sheetName val="troca_de_prioridades2"/>
      <sheetName val="TV+Outros_Debito+Plan_MAINLINE2"/>
      <sheetName val="TV+Outros_Debito+Plan_VIBEZONE2"/>
      <sheetName val="TV+Outros_Debito+Plan_PROMO2"/>
      <sheetName val="TV+Outros_Debito+Plan_X-MAS2"/>
      <sheetName val="TV+Outros_Debito+Plan_TOTAL2"/>
      <sheetName val="3MM_Complemento2"/>
      <sheetName val="FLOW_Pacotes_ALL2"/>
      <sheetName val="FLOW_fantasia2"/>
      <sheetName val="FLOW_exemp_pes2"/>
      <sheetName val="Flow_distr_produtos2"/>
      <sheetName val="TRPs_Calc2"/>
      <sheetName val="Promo_Mini_Bottles_TRPs__Pagos2"/>
      <sheetName val="Jump_Start_Manuten_Pagos_COMPL2"/>
      <sheetName val="Jump_Start_Modulo_Reapl_NET2"/>
      <sheetName val="Jump_Start_Modul_Reaplic_Praca2"/>
      <sheetName val="VibZone_30&quot;_-_15&quot;2"/>
      <sheetName val="Loyalty_Promo_30&quot;_-_15&quot;2"/>
      <sheetName val="X-Mas_Modulos2"/>
      <sheetName val="1%_TRP_e_Modulo_pago2"/>
      <sheetName val="Módulos_tabela_Reaplica2"/>
      <sheetName val="RESUMO_REAPLICACAO2"/>
      <sheetName val="Reaplicacao_FutGlo_praca2"/>
      <sheetName val="trps_dispo_all2"/>
      <sheetName val="Lista_de_meios_e_veiculos1"/>
      <sheetName val="FCC2003-03-07-23OPMBverbaGrupo1"/>
      <sheetName val="PRODUTOS_LAP30_ago1"/>
      <sheetName val="hills_1"/>
      <sheetName val="troca_de_prioridades3"/>
      <sheetName val="TV+Outros_Debito+Plan_MAINLINE3"/>
      <sheetName val="TV+Outros_Debito+Plan_VIBEZONE3"/>
      <sheetName val="TV+Outros_Debito+Plan_PROMO3"/>
      <sheetName val="TV+Outros_Debito+Plan_X-MAS3"/>
      <sheetName val="TV+Outros_Debito+Plan_TOTAL3"/>
      <sheetName val="3MM_Complemento3"/>
      <sheetName val="FLOW_Pacotes_ALL3"/>
      <sheetName val="FLOW_fantasia3"/>
      <sheetName val="FLOW_exemp_pes3"/>
      <sheetName val="Flow_distr_produtos3"/>
      <sheetName val="TRPs_Calc3"/>
      <sheetName val="Promo_Mini_Bottles_TRPs__Pagos3"/>
      <sheetName val="Jump_Start_Manuten_Pagos_COMPL3"/>
      <sheetName val="Jump_Start_Modulo_Reapl_NET3"/>
      <sheetName val="Jump_Start_Modul_Reaplic_Praca3"/>
      <sheetName val="VibZone_30&quot;_-_15&quot;3"/>
      <sheetName val="Loyalty_Promo_30&quot;_-_15&quot;3"/>
      <sheetName val="X-Mas_Modulos3"/>
      <sheetName val="1%_TRP_e_Modulo_pago3"/>
      <sheetName val="Módulos_tabela_Reaplica3"/>
      <sheetName val="RESUMO_REAPLICACAO3"/>
      <sheetName val="Reaplicacao_FutGlo_praca3"/>
      <sheetName val="trps_dispo_all3"/>
      <sheetName val="Lista_de_meios_e_veiculos2"/>
      <sheetName val="FCC2003-03-07-23OPMBverbaGrupo2"/>
      <sheetName val="PRODUTOS_LAP30_ago2"/>
      <sheetName val="hills_2"/>
      <sheetName val="troca_de_prioridades4"/>
      <sheetName val="TV+Outros_Debito+Plan_MAINLINE4"/>
      <sheetName val="TV+Outros_Debito+Plan_VIBEZONE4"/>
      <sheetName val="TV+Outros_Debito+Plan_PROMO4"/>
      <sheetName val="TV+Outros_Debito+Plan_X-MAS4"/>
      <sheetName val="TV+Outros_Debito+Plan_TOTAL4"/>
      <sheetName val="3MM_Complemento4"/>
      <sheetName val="FLOW_Pacotes_ALL4"/>
      <sheetName val="FLOW_fantasia4"/>
      <sheetName val="FLOW_exemp_pes4"/>
      <sheetName val="Flow_distr_produtos4"/>
      <sheetName val="TRPs_Calc4"/>
      <sheetName val="Promo_Mini_Bottles_TRPs__Pagos4"/>
      <sheetName val="Jump_Start_Manuten_Pagos_COMPL4"/>
      <sheetName val="Jump_Start_Modulo_Reapl_NET4"/>
      <sheetName val="Jump_Start_Modul_Reaplic_Praca4"/>
      <sheetName val="VibZone_30&quot;_-_15&quot;4"/>
      <sheetName val="Loyalty_Promo_30&quot;_-_15&quot;4"/>
      <sheetName val="X-Mas_Modulos4"/>
      <sheetName val="1%_TRP_e_Modulo_pago4"/>
      <sheetName val="Módulos_tabela_Reaplica4"/>
      <sheetName val="RESUMO_REAPLICACAO4"/>
      <sheetName val="Reaplicacao_FutGlo_praca4"/>
      <sheetName val="trps_dispo_all4"/>
      <sheetName val="Lista_de_meios_e_veiculos3"/>
      <sheetName val="FCC2003-03-07-23OPMBverbaGrupo3"/>
      <sheetName val="PRODUTOS_LAP30_ago3"/>
      <sheetName val="hills_3"/>
      <sheetName val="CC5DEPRE"/>
      <sheetName val="Tvsa"/>
      <sheetName val="FRECEFECBAILEYS"/>
      <sheetName val="troca_de_prioridades5"/>
      <sheetName val="TV+Outros_Debito+Plan_MAINLINE5"/>
      <sheetName val="TV+Outros_Debito+Plan_VIBEZONE5"/>
      <sheetName val="TV+Outros_Debito+Plan_PROMO5"/>
      <sheetName val="TV+Outros_Debito+Plan_X-MAS5"/>
      <sheetName val="TV+Outros_Debito+Plan_TOTAL5"/>
      <sheetName val="3MM_Complemento5"/>
      <sheetName val="FLOW_Pacotes_ALL5"/>
      <sheetName val="FLOW_fantasia5"/>
      <sheetName val="FLOW_exemp_pes5"/>
      <sheetName val="Flow_distr_produtos5"/>
      <sheetName val="TRPs_Calc5"/>
      <sheetName val="Promo_Mini_Bottles_TRPs__Pagos5"/>
      <sheetName val="Jump_Start_Manuten_Pagos_COMPL5"/>
      <sheetName val="Jump_Start_Modulo_Reapl_NET5"/>
      <sheetName val="Jump_Start_Modul_Reaplic_Praca5"/>
      <sheetName val="VibZone_30&quot;_-_15&quot;5"/>
      <sheetName val="Loyalty_Promo_30&quot;_-_15&quot;5"/>
      <sheetName val="X-Mas_Modulos5"/>
      <sheetName val="1%_TRP_e_Modulo_pago5"/>
      <sheetName val="Módulos_tabela_Reaplica5"/>
      <sheetName val="RESUMO_REAPLICACAO5"/>
      <sheetName val="Reaplicacao_FutGlo_praca5"/>
      <sheetName val="trps_dispo_all5"/>
      <sheetName val="Lista_de_meios_e_veiculos4"/>
      <sheetName val="FCC2003-03-07-23OPMBverbaGrupo4"/>
      <sheetName val="PRODUTOS_LAP30_ago4"/>
      <sheetName val="hills_4"/>
      <sheetName val="Hoja2"/>
      <sheetName val="Com ziper - Semana 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TATIVO abr 2017"/>
      <sheetName val="Tabela Abril 2017"/>
      <sheetName val="GRADE"/>
      <sheetName val="RATEIO"/>
      <sheetName val="BASE"/>
      <sheetName val="COPIA"/>
      <sheetName val="Tudo"/>
      <sheetName val="ROTATIVO_abr_20171"/>
      <sheetName val="Tabela_Abril_20171"/>
      <sheetName val="ROTATIVO_abr_2017"/>
      <sheetName val="Tabela_Abril_201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</row>
        <row r="2">
          <cell r="A2" t="str">
            <v>CÓDIGO</v>
          </cell>
          <cell r="B2" t="str">
            <v>PROGRAMA</v>
          </cell>
          <cell r="C2" t="str">
            <v>INÉDITO/REAPRESENTAÇÃO</v>
          </cell>
          <cell r="D2" t="str">
            <v>DIA:DE</v>
          </cell>
          <cell r="E2" t="str">
            <v>DIA:ATÉ</v>
          </cell>
          <cell r="F2" t="str">
            <v>DIAS DA SEMANA</v>
          </cell>
          <cell r="M2" t="str">
            <v>INÍCIO</v>
          </cell>
          <cell r="N2" t="str">
            <v>TÉRMINO</v>
          </cell>
          <cell r="O2" t="str">
            <v>GÊNERO</v>
          </cell>
          <cell r="P2" t="str">
            <v>VALOR R$</v>
          </cell>
          <cell r="Q2" t="str">
            <v>OBS.:</v>
          </cell>
        </row>
        <row r="3">
          <cell r="A3" t="str">
            <v>ACAO</v>
          </cell>
          <cell r="B3" t="str">
            <v>Repórter em Ação</v>
          </cell>
          <cell r="C3" t="str">
            <v>Inédito</v>
          </cell>
          <cell r="D3" t="str">
            <v>Sáb</v>
          </cell>
          <cell r="E3" t="str">
            <v>-</v>
          </cell>
          <cell r="K3" t="str">
            <v>Sábado</v>
          </cell>
          <cell r="M3" t="str">
            <v>22h00</v>
          </cell>
          <cell r="N3" t="str">
            <v>23h00</v>
          </cell>
          <cell r="O3" t="str">
            <v>REPOR</v>
          </cell>
          <cell r="P3">
            <v>12500</v>
          </cell>
        </row>
        <row r="4">
          <cell r="A4" t="str">
            <v>ALE1</v>
          </cell>
          <cell r="B4" t="str">
            <v>Antes e Depois da Lei - Reap.</v>
          </cell>
          <cell r="C4" t="str">
            <v>Reapresentação</v>
          </cell>
          <cell r="D4" t="str">
            <v>Seg</v>
          </cell>
          <cell r="E4" t="str">
            <v>Sex</v>
          </cell>
          <cell r="F4" t="str">
            <v>Segunda</v>
          </cell>
          <cell r="G4" t="str">
            <v>Terça</v>
          </cell>
          <cell r="H4" t="str">
            <v>Quarta</v>
          </cell>
          <cell r="I4" t="str">
            <v>Quinta</v>
          </cell>
          <cell r="J4" t="str">
            <v>Sexta</v>
          </cell>
          <cell r="M4" t="str">
            <v>08h00</v>
          </cell>
          <cell r="N4" t="str">
            <v>08h30</v>
          </cell>
          <cell r="O4" t="str">
            <v>REPOR</v>
          </cell>
          <cell r="P4">
            <v>3300</v>
          </cell>
        </row>
        <row r="5">
          <cell r="A5" t="str">
            <v>HORM</v>
          </cell>
          <cell r="B5" t="str">
            <v>Hora News - Madrugada Reap. ¹</v>
          </cell>
          <cell r="C5" t="str">
            <v>Reapresentação</v>
          </cell>
          <cell r="D5" t="str">
            <v>Seg</v>
          </cell>
          <cell r="E5" t="str">
            <v>Dom</v>
          </cell>
          <cell r="F5" t="str">
            <v>Segunda</v>
          </cell>
          <cell r="G5" t="str">
            <v>Terça</v>
          </cell>
          <cell r="H5" t="str">
            <v>Quarta</v>
          </cell>
          <cell r="I5" t="str">
            <v>Quinta</v>
          </cell>
          <cell r="J5" t="str">
            <v>Sexta</v>
          </cell>
          <cell r="K5" t="str">
            <v>Sábado</v>
          </cell>
          <cell r="L5" t="str">
            <v>Domingo</v>
          </cell>
          <cell r="M5" t="str">
            <v>01h00</v>
          </cell>
          <cell r="N5" t="str">
            <v>06h00</v>
          </cell>
          <cell r="O5" t="str">
            <v>JORNA</v>
          </cell>
          <cell r="P5">
            <v>1300</v>
          </cell>
        </row>
        <row r="6">
          <cell r="A6" t="str">
            <v>AMOR</v>
          </cell>
          <cell r="B6" t="str">
            <v>Escola do Amor</v>
          </cell>
          <cell r="C6" t="str">
            <v>Inédito</v>
          </cell>
          <cell r="D6" t="str">
            <v>Sáb</v>
          </cell>
          <cell r="E6" t="str">
            <v>-</v>
          </cell>
          <cell r="K6" t="str">
            <v>Sábado</v>
          </cell>
          <cell r="M6" t="str">
            <v>17h30</v>
          </cell>
          <cell r="N6" t="str">
            <v>18h30</v>
          </cell>
          <cell r="O6" t="str">
            <v>REPOR</v>
          </cell>
          <cell r="P6">
            <v>4700</v>
          </cell>
        </row>
        <row r="7">
          <cell r="A7" t="str">
            <v>BVIA</v>
          </cell>
          <cell r="B7" t="str">
            <v>Bora Viajar - Reap.²</v>
          </cell>
          <cell r="C7" t="str">
            <v>Reapresentação</v>
          </cell>
          <cell r="D7" t="str">
            <v>Sáb</v>
          </cell>
          <cell r="E7" t="str">
            <v>Dom</v>
          </cell>
          <cell r="K7" t="str">
            <v>Sábado</v>
          </cell>
          <cell r="L7" t="str">
            <v>Domingo</v>
          </cell>
          <cell r="M7" t="str">
            <v>04h45</v>
          </cell>
          <cell r="N7" t="str">
            <v>05h30</v>
          </cell>
          <cell r="O7" t="str">
            <v>TURIS</v>
          </cell>
          <cell r="P7">
            <v>1300</v>
          </cell>
        </row>
        <row r="8">
          <cell r="A8" t="str">
            <v>ROJU</v>
          </cell>
          <cell r="B8" t="str">
            <v>Roberto Justus + - Reap.</v>
          </cell>
          <cell r="C8" t="str">
            <v>Reapresentação</v>
          </cell>
          <cell r="D8" t="str">
            <v>Dom</v>
          </cell>
          <cell r="E8" t="str">
            <v>-</v>
          </cell>
          <cell r="L8" t="str">
            <v>Domingo</v>
          </cell>
          <cell r="M8" t="str">
            <v>05h00</v>
          </cell>
          <cell r="N8" t="str">
            <v>06h00</v>
          </cell>
          <cell r="O8" t="str">
            <v>ENTR</v>
          </cell>
          <cell r="P8">
            <v>1300</v>
          </cell>
        </row>
        <row r="9">
          <cell r="A9" t="str">
            <v>NEWM</v>
          </cell>
          <cell r="B9" t="str">
            <v>Hora News - Matutino ¹</v>
          </cell>
          <cell r="C9" t="str">
            <v>Inédito</v>
          </cell>
          <cell r="D9" t="str">
            <v>Seg</v>
          </cell>
          <cell r="E9" t="str">
            <v>Dom</v>
          </cell>
          <cell r="F9" t="str">
            <v>Segunda</v>
          </cell>
          <cell r="G9" t="str">
            <v>Terça</v>
          </cell>
          <cell r="H9" t="str">
            <v>Quarta</v>
          </cell>
          <cell r="I9" t="str">
            <v>Quinta</v>
          </cell>
          <cell r="J9" t="str">
            <v>Sexta</v>
          </cell>
          <cell r="K9" t="str">
            <v>Sábado</v>
          </cell>
          <cell r="L9" t="str">
            <v>Domingo</v>
          </cell>
          <cell r="M9" t="str">
            <v>06h00</v>
          </cell>
          <cell r="N9" t="str">
            <v>12h00</v>
          </cell>
          <cell r="O9" t="str">
            <v>JORNA</v>
          </cell>
          <cell r="P9">
            <v>3500</v>
          </cell>
        </row>
        <row r="10">
          <cell r="A10" t="str">
            <v>CIAV</v>
          </cell>
          <cell r="B10" t="str">
            <v>Companhia de Viagem</v>
          </cell>
          <cell r="C10" t="str">
            <v>Inédito</v>
          </cell>
          <cell r="D10" t="str">
            <v>Sáb</v>
          </cell>
          <cell r="E10" t="str">
            <v>-</v>
          </cell>
          <cell r="K10" t="str">
            <v>Sábado</v>
          </cell>
          <cell r="M10" t="str">
            <v>23h30</v>
          </cell>
          <cell r="N10" t="str">
            <v>00h00</v>
          </cell>
          <cell r="O10" t="str">
            <v>VIAG</v>
          </cell>
          <cell r="P10">
            <v>12500</v>
          </cell>
        </row>
        <row r="11">
          <cell r="A11" t="str">
            <v>CAV3</v>
          </cell>
          <cell r="B11" t="str">
            <v>Cartão de Visita - Reap.</v>
          </cell>
          <cell r="C11" t="str">
            <v>Reapresentação</v>
          </cell>
          <cell r="D11" t="str">
            <v>Dom</v>
          </cell>
          <cell r="E11" t="str">
            <v>-</v>
          </cell>
          <cell r="L11" t="str">
            <v>Domingo</v>
          </cell>
          <cell r="M11" t="str">
            <v>08h00</v>
          </cell>
          <cell r="N11" t="str">
            <v>08h30</v>
          </cell>
          <cell r="O11" t="str">
            <v>ENTR</v>
          </cell>
          <cell r="P11">
            <v>2300</v>
          </cell>
          <cell r="Q11" t="str">
            <v>(L)</v>
          </cell>
        </row>
        <row r="12">
          <cell r="A12" t="str">
            <v>RUR2</v>
          </cell>
          <cell r="B12" t="str">
            <v>Record News Rural - Reap.</v>
          </cell>
          <cell r="C12" t="str">
            <v>Reapresentação</v>
          </cell>
          <cell r="D12" t="str">
            <v>Dom</v>
          </cell>
          <cell r="E12" t="str">
            <v>-</v>
          </cell>
          <cell r="L12" t="str">
            <v>Domingo</v>
          </cell>
          <cell r="M12" t="str">
            <v>08h30</v>
          </cell>
          <cell r="N12" t="str">
            <v>09h15</v>
          </cell>
          <cell r="O12" t="str">
            <v>RURAL</v>
          </cell>
          <cell r="P12">
            <v>2300</v>
          </cell>
          <cell r="Q12" t="str">
            <v>(L)</v>
          </cell>
        </row>
        <row r="13">
          <cell r="A13" t="str">
            <v>ECOV</v>
          </cell>
          <cell r="B13" t="str">
            <v>Eco Record News Amazônia - Reap.</v>
          </cell>
          <cell r="C13" t="str">
            <v>Reapresentação</v>
          </cell>
          <cell r="D13" t="str">
            <v>Dom</v>
          </cell>
          <cell r="E13" t="str">
            <v>-</v>
          </cell>
          <cell r="L13" t="str">
            <v>Domingo</v>
          </cell>
          <cell r="M13" t="str">
            <v>12h00</v>
          </cell>
          <cell r="N13" t="str">
            <v>12h30</v>
          </cell>
          <cell r="O13" t="str">
            <v>DOC</v>
          </cell>
          <cell r="P13">
            <v>4500</v>
          </cell>
        </row>
        <row r="14">
          <cell r="A14" t="str">
            <v>ECOM</v>
          </cell>
          <cell r="B14" t="str">
            <v>Eco Record News Amazônia - Reap.²</v>
          </cell>
          <cell r="C14" t="str">
            <v>Reapresentação</v>
          </cell>
          <cell r="D14" t="str">
            <v>Sáb</v>
          </cell>
          <cell r="E14" t="str">
            <v>Dom</v>
          </cell>
          <cell r="K14" t="str">
            <v>Sábado</v>
          </cell>
          <cell r="L14" t="str">
            <v>Domingo</v>
          </cell>
          <cell r="M14" t="str">
            <v>05h00</v>
          </cell>
          <cell r="N14" t="str">
            <v>05h30</v>
          </cell>
          <cell r="O14" t="str">
            <v>DOC</v>
          </cell>
          <cell r="P14">
            <v>1300</v>
          </cell>
        </row>
        <row r="15">
          <cell r="A15" t="str">
            <v>ECO3</v>
          </cell>
          <cell r="B15" t="str">
            <v>Eco Record News Amazônia - Reap.</v>
          </cell>
          <cell r="C15" t="str">
            <v>Reapresentação</v>
          </cell>
          <cell r="D15" t="str">
            <v>Sáb</v>
          </cell>
          <cell r="E15" t="str">
            <v>Dom</v>
          </cell>
          <cell r="F15" t="str">
            <v>Segunda</v>
          </cell>
          <cell r="K15" t="str">
            <v>Sábado</v>
          </cell>
          <cell r="L15" t="str">
            <v>Domingo</v>
          </cell>
          <cell r="M15" t="str">
            <v>21h00</v>
          </cell>
          <cell r="N15" t="str">
            <v>21h30</v>
          </cell>
          <cell r="O15" t="str">
            <v>DOC</v>
          </cell>
          <cell r="P15">
            <v>11500</v>
          </cell>
        </row>
        <row r="16">
          <cell r="A16" t="str">
            <v>EFAR</v>
          </cell>
          <cell r="B16" t="str">
            <v>Esporte Fantástico - Reap.</v>
          </cell>
          <cell r="C16" t="str">
            <v>Reapresentação</v>
          </cell>
          <cell r="D16" t="str">
            <v>Sáb</v>
          </cell>
          <cell r="E16" t="str">
            <v>-</v>
          </cell>
          <cell r="K16" t="str">
            <v>Sábado</v>
          </cell>
          <cell r="M16" t="str">
            <v>01h15</v>
          </cell>
          <cell r="N16" t="str">
            <v>02h30</v>
          </cell>
          <cell r="O16" t="str">
            <v>ESPO</v>
          </cell>
          <cell r="P16">
            <v>1300</v>
          </cell>
        </row>
        <row r="17">
          <cell r="A17" t="str">
            <v>ELAR</v>
          </cell>
          <cell r="B17" t="str">
            <v>Elas Comandam - Reap.</v>
          </cell>
          <cell r="C17" t="str">
            <v>Reapresentação</v>
          </cell>
          <cell r="D17" t="str">
            <v>Seg</v>
          </cell>
          <cell r="E17" t="str">
            <v>Sex</v>
          </cell>
          <cell r="F17" t="str">
            <v>Segunda</v>
          </cell>
          <cell r="G17" t="str">
            <v>Terça</v>
          </cell>
          <cell r="H17" t="str">
            <v>Quarta</v>
          </cell>
          <cell r="I17" t="str">
            <v>Quinta</v>
          </cell>
          <cell r="J17" t="str">
            <v>Sexta</v>
          </cell>
          <cell r="M17" t="str">
            <v>07h30</v>
          </cell>
          <cell r="N17" t="str">
            <v>08h00</v>
          </cell>
          <cell r="O17" t="str">
            <v>FEMIN</v>
          </cell>
          <cell r="P17">
            <v>3300</v>
          </cell>
        </row>
        <row r="18">
          <cell r="A18" t="str">
            <v>ELAS</v>
          </cell>
          <cell r="B18" t="str">
            <v>Elas Comandam</v>
          </cell>
          <cell r="C18" t="str">
            <v>Inédito</v>
          </cell>
          <cell r="D18" t="str">
            <v>Seg</v>
          </cell>
          <cell r="E18" t="str">
            <v>Sex</v>
          </cell>
          <cell r="F18" t="str">
            <v>Segunda</v>
          </cell>
          <cell r="G18" t="str">
            <v>Terça</v>
          </cell>
          <cell r="H18" t="str">
            <v>Quarta</v>
          </cell>
          <cell r="I18" t="str">
            <v>Quinta</v>
          </cell>
          <cell r="J18" t="str">
            <v>Sexta</v>
          </cell>
          <cell r="M18" t="str">
            <v>16h30</v>
          </cell>
          <cell r="N18" t="str">
            <v>17h00</v>
          </cell>
          <cell r="O18" t="str">
            <v>FEMIN</v>
          </cell>
          <cell r="P18">
            <v>4700</v>
          </cell>
        </row>
        <row r="19">
          <cell r="A19" t="str">
            <v>ENEG</v>
          </cell>
          <cell r="B19" t="str">
            <v>Economia &amp; Negócios</v>
          </cell>
          <cell r="C19" t="str">
            <v>Inédito</v>
          </cell>
          <cell r="D19" t="str">
            <v>Seg</v>
          </cell>
          <cell r="E19" t="str">
            <v>-</v>
          </cell>
          <cell r="F19" t="str">
            <v>Segunda</v>
          </cell>
          <cell r="M19" t="str">
            <v>22h00</v>
          </cell>
          <cell r="N19" t="str">
            <v>22h30</v>
          </cell>
          <cell r="O19" t="str">
            <v>ENTR</v>
          </cell>
          <cell r="P19">
            <v>12000</v>
          </cell>
        </row>
        <row r="20">
          <cell r="A20" t="str">
            <v>ENER</v>
          </cell>
          <cell r="B20" t="str">
            <v>Economia &amp; Negócios - Reap.</v>
          </cell>
          <cell r="C20" t="str">
            <v>Reapresentação</v>
          </cell>
          <cell r="D20" t="str">
            <v>Sáb</v>
          </cell>
          <cell r="E20" t="str">
            <v>-</v>
          </cell>
          <cell r="K20" t="str">
            <v>Sábado</v>
          </cell>
          <cell r="M20" t="str">
            <v>23h15</v>
          </cell>
          <cell r="N20" t="str">
            <v>23h45</v>
          </cell>
          <cell r="O20" t="str">
            <v>ENTR</v>
          </cell>
          <cell r="P20">
            <v>11500</v>
          </cell>
        </row>
        <row r="21">
          <cell r="A21" t="str">
            <v>MAER</v>
          </cell>
          <cell r="B21" t="str">
            <v>Mãe é Tudo - Reap.</v>
          </cell>
          <cell r="C21" t="str">
            <v>Reapresentação</v>
          </cell>
          <cell r="D21" t="str">
            <v>Dom</v>
          </cell>
          <cell r="E21" t="str">
            <v>-</v>
          </cell>
          <cell r="G21" t="str">
            <v>Terça</v>
          </cell>
          <cell r="L21" t="str">
            <v>Domingo</v>
          </cell>
          <cell r="M21" t="str">
            <v>09h00</v>
          </cell>
          <cell r="N21" t="str">
            <v>09h15</v>
          </cell>
          <cell r="O21" t="str">
            <v>FEMIN</v>
          </cell>
          <cell r="P21">
            <v>3300</v>
          </cell>
        </row>
        <row r="22">
          <cell r="A22" t="str">
            <v>ESUC</v>
          </cell>
          <cell r="B22" t="str">
            <v>Empresários do Sucesso</v>
          </cell>
          <cell r="C22" t="str">
            <v>Inédito</v>
          </cell>
          <cell r="D22" t="str">
            <v>Sáb</v>
          </cell>
          <cell r="E22" t="str">
            <v>-</v>
          </cell>
          <cell r="K22" t="str">
            <v>Sábado</v>
          </cell>
          <cell r="M22" t="str">
            <v>19h30</v>
          </cell>
          <cell r="N22" t="str">
            <v>20h00</v>
          </cell>
          <cell r="O22" t="str">
            <v>ENTR</v>
          </cell>
          <cell r="P22">
            <v>12000</v>
          </cell>
        </row>
        <row r="23">
          <cell r="A23" t="str">
            <v>FALA</v>
          </cell>
          <cell r="B23" t="str">
            <v>Fala Brasil ²</v>
          </cell>
          <cell r="C23" t="str">
            <v>Inédito</v>
          </cell>
          <cell r="D23" t="str">
            <v>Seg</v>
          </cell>
          <cell r="E23" t="str">
            <v>Sáb</v>
          </cell>
          <cell r="F23" t="str">
            <v>Segunda</v>
          </cell>
          <cell r="G23" t="str">
            <v>Terça</v>
          </cell>
          <cell r="H23" t="str">
            <v>Quarta</v>
          </cell>
          <cell r="I23" t="str">
            <v>Quinta</v>
          </cell>
          <cell r="J23" t="str">
            <v>Sexta</v>
          </cell>
          <cell r="K23" t="str">
            <v>Sábado</v>
          </cell>
          <cell r="M23" t="str">
            <v>10h00</v>
          </cell>
          <cell r="N23" t="str">
            <v>11h00</v>
          </cell>
          <cell r="O23" t="str">
            <v>JORNA</v>
          </cell>
          <cell r="P23">
            <v>4000</v>
          </cell>
        </row>
        <row r="24">
          <cell r="A24" t="str">
            <v>ESP4</v>
          </cell>
          <cell r="B24" t="str">
            <v>Esporte Fantástico</v>
          </cell>
          <cell r="C24" t="str">
            <v>Inédito</v>
          </cell>
          <cell r="D24" t="str">
            <v>Sáb</v>
          </cell>
          <cell r="E24" t="str">
            <v>-</v>
          </cell>
          <cell r="K24" t="str">
            <v>Sábado</v>
          </cell>
          <cell r="M24" t="str">
            <v>15h00</v>
          </cell>
          <cell r="N24" t="str">
            <v>16h00</v>
          </cell>
          <cell r="O24" t="str">
            <v>ESPO</v>
          </cell>
          <cell r="P24">
            <v>4700</v>
          </cell>
        </row>
        <row r="25">
          <cell r="A25" t="str">
            <v>GNP1</v>
          </cell>
          <cell r="B25" t="str">
            <v>Grandes Nomes da Propaganda - Reap.</v>
          </cell>
          <cell r="C25" t="str">
            <v>Reapresentação</v>
          </cell>
          <cell r="D25" t="str">
            <v>Sáb</v>
          </cell>
          <cell r="E25" t="str">
            <v>-</v>
          </cell>
          <cell r="K25" t="str">
            <v>Sábado</v>
          </cell>
          <cell r="M25" t="str">
            <v>13h30</v>
          </cell>
          <cell r="N25" t="str">
            <v>14h00</v>
          </cell>
          <cell r="O25" t="str">
            <v>ENTR</v>
          </cell>
          <cell r="P25">
            <v>4500</v>
          </cell>
        </row>
        <row r="26">
          <cell r="A26" t="str">
            <v>GNP2</v>
          </cell>
          <cell r="B26" t="str">
            <v>Grandes Nomes da Propaganda - Reap.</v>
          </cell>
          <cell r="C26" t="str">
            <v>Reapresentação</v>
          </cell>
          <cell r="D26" t="str">
            <v>Sáb</v>
          </cell>
          <cell r="E26" t="str">
            <v>-</v>
          </cell>
          <cell r="K26" t="str">
            <v>Sábado</v>
          </cell>
          <cell r="M26" t="str">
            <v>02h30</v>
          </cell>
          <cell r="N26" t="str">
            <v>03h00</v>
          </cell>
          <cell r="O26" t="str">
            <v>ENTR</v>
          </cell>
          <cell r="P26">
            <v>1300</v>
          </cell>
        </row>
        <row r="27">
          <cell r="A27" t="str">
            <v>SAVO</v>
          </cell>
          <cell r="B27" t="str">
            <v>Saúde e Você</v>
          </cell>
          <cell r="C27" t="str">
            <v>Inédito</v>
          </cell>
          <cell r="D27" t="str">
            <v>Dom</v>
          </cell>
          <cell r="E27" t="str">
            <v>-</v>
          </cell>
          <cell r="L27" t="str">
            <v>Domingo</v>
          </cell>
          <cell r="M27" t="str">
            <v>09h15</v>
          </cell>
          <cell r="N27" t="str">
            <v>09h30</v>
          </cell>
          <cell r="O27" t="str">
            <v>FEMIN</v>
          </cell>
          <cell r="P27">
            <v>3500</v>
          </cell>
        </row>
        <row r="28">
          <cell r="A28" t="str">
            <v>RODA</v>
          </cell>
          <cell r="B28" t="str">
            <v>Show &amp; Roda</v>
          </cell>
          <cell r="C28" t="str">
            <v>Inédito</v>
          </cell>
          <cell r="D28" t="str">
            <v>Dom</v>
          </cell>
          <cell r="E28" t="str">
            <v>-</v>
          </cell>
          <cell r="L28" t="str">
            <v>Domingo</v>
          </cell>
          <cell r="M28" t="str">
            <v>09h30</v>
          </cell>
          <cell r="N28" t="str">
            <v>10h00</v>
          </cell>
          <cell r="O28" t="str">
            <v>ESPO</v>
          </cell>
          <cell r="P28">
            <v>3500</v>
          </cell>
        </row>
        <row r="29">
          <cell r="A29" t="str">
            <v>JNER</v>
          </cell>
          <cell r="B29" t="str">
            <v>Jornal da Record News - Reap.</v>
          </cell>
          <cell r="C29" t="str">
            <v>Reapresentação</v>
          </cell>
          <cell r="D29" t="str">
            <v>Ter</v>
          </cell>
          <cell r="E29" t="str">
            <v>Sáb</v>
          </cell>
          <cell r="G29" t="str">
            <v>Terça</v>
          </cell>
          <cell r="H29" t="str">
            <v>Quarta</v>
          </cell>
          <cell r="I29" t="str">
            <v>Quinta</v>
          </cell>
          <cell r="J29" t="str">
            <v>Sexta</v>
          </cell>
          <cell r="K29" t="str">
            <v>Sábado</v>
          </cell>
          <cell r="M29" t="str">
            <v>07h00</v>
          </cell>
          <cell r="N29" t="str">
            <v>08h00</v>
          </cell>
          <cell r="O29" t="str">
            <v>JORNA</v>
          </cell>
          <cell r="P29">
            <v>3300</v>
          </cell>
        </row>
        <row r="30">
          <cell r="A30" t="str">
            <v>JNEW</v>
          </cell>
          <cell r="B30" t="str">
            <v>Jornal da Record News</v>
          </cell>
          <cell r="C30" t="str">
            <v>Inédito</v>
          </cell>
          <cell r="D30" t="str">
            <v>Seg</v>
          </cell>
          <cell r="E30" t="str">
            <v>Sex</v>
          </cell>
          <cell r="F30" t="str">
            <v>Segunda</v>
          </cell>
          <cell r="G30" t="str">
            <v>Terça</v>
          </cell>
          <cell r="H30" t="str">
            <v>Quarta</v>
          </cell>
          <cell r="I30" t="str">
            <v>Quinta</v>
          </cell>
          <cell r="J30" t="str">
            <v>Sexta</v>
          </cell>
          <cell r="M30" t="str">
            <v>21h00</v>
          </cell>
          <cell r="N30" t="str">
            <v>22h00</v>
          </cell>
          <cell r="O30" t="str">
            <v>JORNA</v>
          </cell>
          <cell r="P30">
            <v>18000</v>
          </cell>
        </row>
        <row r="31">
          <cell r="A31" t="str">
            <v>JOR2</v>
          </cell>
          <cell r="B31" t="str">
            <v>Jornal da Record News - Reap.²</v>
          </cell>
          <cell r="C31" t="str">
            <v>Reapresentação</v>
          </cell>
          <cell r="D31" t="str">
            <v>Seg</v>
          </cell>
          <cell r="E31" t="str">
            <v>Sex</v>
          </cell>
          <cell r="F31" t="str">
            <v>Segunda</v>
          </cell>
          <cell r="G31" t="str">
            <v>Terça</v>
          </cell>
          <cell r="H31" t="str">
            <v>Quarta</v>
          </cell>
          <cell r="I31" t="str">
            <v>Quinta</v>
          </cell>
          <cell r="J31" t="str">
            <v>Sexta</v>
          </cell>
          <cell r="M31" t="str">
            <v>04h00</v>
          </cell>
          <cell r="N31" t="str">
            <v>05h00</v>
          </cell>
          <cell r="O31" t="str">
            <v>JORNA</v>
          </cell>
          <cell r="P31">
            <v>1300</v>
          </cell>
        </row>
        <row r="32">
          <cell r="A32" t="str">
            <v>JREC</v>
          </cell>
          <cell r="B32" t="str">
            <v>Jornal da Record ²</v>
          </cell>
          <cell r="C32" t="str">
            <v>Inédito</v>
          </cell>
          <cell r="D32" t="str">
            <v>Seg</v>
          </cell>
          <cell r="E32" t="str">
            <v>Sáb</v>
          </cell>
          <cell r="F32" t="str">
            <v>Segunda</v>
          </cell>
          <cell r="G32" t="str">
            <v>Terça</v>
          </cell>
          <cell r="H32" t="str">
            <v>Quarta</v>
          </cell>
          <cell r="I32" t="str">
            <v>Quinta</v>
          </cell>
          <cell r="J32" t="str">
            <v>Sexta</v>
          </cell>
          <cell r="K32" t="str">
            <v>Sábado</v>
          </cell>
          <cell r="M32" t="str">
            <v>22h30</v>
          </cell>
          <cell r="N32" t="str">
            <v>23h30</v>
          </cell>
          <cell r="O32" t="str">
            <v>JORNA</v>
          </cell>
          <cell r="P32">
            <v>12000</v>
          </cell>
        </row>
        <row r="33">
          <cell r="A33" t="str">
            <v>JRN1</v>
          </cell>
          <cell r="B33" t="str">
            <v>Jornal da Record News - Reap.²</v>
          </cell>
          <cell r="C33" t="str">
            <v>Reapresentação</v>
          </cell>
          <cell r="D33" t="str">
            <v>Ter</v>
          </cell>
          <cell r="E33" t="str">
            <v>-</v>
          </cell>
          <cell r="G33" t="str">
            <v>Terça</v>
          </cell>
          <cell r="M33" t="str">
            <v>00h30</v>
          </cell>
          <cell r="N33" t="str">
            <v>01h30</v>
          </cell>
          <cell r="O33" t="str">
            <v>JORNA</v>
          </cell>
          <cell r="P33">
            <v>11500</v>
          </cell>
        </row>
        <row r="34">
          <cell r="A34" t="str">
            <v>MMTO</v>
          </cell>
          <cell r="B34" t="str">
            <v>Momento Moto</v>
          </cell>
          <cell r="C34" t="str">
            <v>Inédito</v>
          </cell>
          <cell r="D34" t="str">
            <v>Dom</v>
          </cell>
          <cell r="E34" t="str">
            <v>-</v>
          </cell>
          <cell r="L34" t="str">
            <v>Domingo</v>
          </cell>
          <cell r="M34" t="str">
            <v>10h00</v>
          </cell>
          <cell r="N34" t="str">
            <v>10h30</v>
          </cell>
          <cell r="O34" t="str">
            <v>CARM</v>
          </cell>
          <cell r="P34">
            <v>3500</v>
          </cell>
        </row>
        <row r="35">
          <cell r="A35" t="str">
            <v>LKI2</v>
          </cell>
          <cell r="B35" t="str">
            <v>Link Record News - 2ª Ed.</v>
          </cell>
          <cell r="C35" t="str">
            <v>Inédito</v>
          </cell>
          <cell r="D35" t="str">
            <v>Seg</v>
          </cell>
          <cell r="E35" t="str">
            <v>Sex</v>
          </cell>
          <cell r="F35" t="str">
            <v>Segunda</v>
          </cell>
          <cell r="G35" t="str">
            <v>Terça</v>
          </cell>
          <cell r="H35" t="str">
            <v>Quarta</v>
          </cell>
          <cell r="I35" t="str">
            <v>Quinta</v>
          </cell>
          <cell r="J35" t="str">
            <v>Sexta</v>
          </cell>
          <cell r="M35" t="str">
            <v>15h00</v>
          </cell>
          <cell r="N35" t="str">
            <v>16h30</v>
          </cell>
          <cell r="O35" t="str">
            <v>JORNA</v>
          </cell>
          <cell r="P35">
            <v>4700</v>
          </cell>
        </row>
        <row r="36">
          <cell r="A36" t="str">
            <v>LREC</v>
          </cell>
          <cell r="B36" t="str">
            <v>Link Record News - 1ª Ed.</v>
          </cell>
          <cell r="C36" t="str">
            <v>Inédito</v>
          </cell>
          <cell r="D36" t="str">
            <v>Seg</v>
          </cell>
          <cell r="E36" t="str">
            <v>Sex</v>
          </cell>
          <cell r="F36" t="str">
            <v>Segunda</v>
          </cell>
          <cell r="G36" t="str">
            <v>Terça</v>
          </cell>
          <cell r="H36" t="str">
            <v>Quarta</v>
          </cell>
          <cell r="I36" t="str">
            <v>Quinta</v>
          </cell>
          <cell r="J36" t="str">
            <v>Sexta</v>
          </cell>
          <cell r="M36" t="str">
            <v>11h00</v>
          </cell>
          <cell r="N36" t="str">
            <v>13h00</v>
          </cell>
          <cell r="O36" t="str">
            <v>JORNA</v>
          </cell>
          <cell r="P36">
            <v>3500</v>
          </cell>
        </row>
        <row r="37">
          <cell r="A37" t="str">
            <v>MAEE</v>
          </cell>
          <cell r="B37" t="str">
            <v>Mãe é Tudo</v>
          </cell>
          <cell r="C37" t="str">
            <v>Inédito</v>
          </cell>
          <cell r="D37" t="str">
            <v>Ter</v>
          </cell>
          <cell r="E37" t="str">
            <v>-</v>
          </cell>
          <cell r="G37" t="str">
            <v>Terça</v>
          </cell>
          <cell r="M37" t="str">
            <v>22h30</v>
          </cell>
          <cell r="N37" t="str">
            <v>22h45</v>
          </cell>
          <cell r="O37" t="str">
            <v>FEMIN</v>
          </cell>
          <cell r="P37">
            <v>12000</v>
          </cell>
        </row>
        <row r="38">
          <cell r="A38" t="str">
            <v>GNPM</v>
          </cell>
          <cell r="B38" t="str">
            <v>Grandes Nomes da Propaganda</v>
          </cell>
          <cell r="C38" t="str">
            <v>Inédito</v>
          </cell>
          <cell r="D38" t="str">
            <v>Dom</v>
          </cell>
          <cell r="E38" t="str">
            <v>-</v>
          </cell>
          <cell r="L38" t="str">
            <v>Domingo</v>
          </cell>
          <cell r="M38" t="str">
            <v>10h30</v>
          </cell>
          <cell r="N38" t="str">
            <v>11h00</v>
          </cell>
          <cell r="O38" t="str">
            <v>ENTR</v>
          </cell>
          <cell r="P38">
            <v>3500</v>
          </cell>
        </row>
        <row r="39">
          <cell r="A39" t="str">
            <v>NEWV</v>
          </cell>
          <cell r="B39" t="str">
            <v>Hora News - Vespertino ¹</v>
          </cell>
          <cell r="C39" t="str">
            <v>Inédito</v>
          </cell>
          <cell r="D39" t="str">
            <v>Seg</v>
          </cell>
          <cell r="E39" t="str">
            <v>Dom</v>
          </cell>
          <cell r="F39" t="str">
            <v>Segunda</v>
          </cell>
          <cell r="G39" t="str">
            <v>Terça</v>
          </cell>
          <cell r="H39" t="str">
            <v>Quarta</v>
          </cell>
          <cell r="I39" t="str">
            <v>Quinta</v>
          </cell>
          <cell r="J39" t="str">
            <v>Sexta</v>
          </cell>
          <cell r="K39" t="str">
            <v>Sábado</v>
          </cell>
          <cell r="L39" t="str">
            <v>Domingo</v>
          </cell>
          <cell r="M39" t="str">
            <v>12h00</v>
          </cell>
          <cell r="N39" t="str">
            <v>18h00</v>
          </cell>
          <cell r="O39" t="str">
            <v>JORNA</v>
          </cell>
          <cell r="P39">
            <v>4700</v>
          </cell>
        </row>
        <row r="40">
          <cell r="A40" t="str">
            <v>CAME</v>
          </cell>
          <cell r="B40" t="str">
            <v>Câmera Record</v>
          </cell>
          <cell r="C40" t="str">
            <v>Inédito</v>
          </cell>
          <cell r="D40" t="str">
            <v>Dom</v>
          </cell>
          <cell r="E40" t="str">
            <v>-</v>
          </cell>
          <cell r="L40" t="str">
            <v>Domingo</v>
          </cell>
          <cell r="M40" t="str">
            <v>12h30</v>
          </cell>
          <cell r="N40" t="str">
            <v>13h30</v>
          </cell>
          <cell r="O40" t="str">
            <v>REPOR</v>
          </cell>
          <cell r="P40">
            <v>4700</v>
          </cell>
        </row>
        <row r="41">
          <cell r="A41" t="str">
            <v>MMOT</v>
          </cell>
          <cell r="B41" t="str">
            <v>Momento Moto - Reap.</v>
          </cell>
          <cell r="C41" t="str">
            <v>Reapresentação</v>
          </cell>
          <cell r="D41" t="str">
            <v>Ter</v>
          </cell>
          <cell r="E41" t="str">
            <v>-</v>
          </cell>
          <cell r="G41" t="str">
            <v>Terça</v>
          </cell>
          <cell r="M41" t="str">
            <v>00h15</v>
          </cell>
          <cell r="N41" t="str">
            <v>00h45</v>
          </cell>
          <cell r="O41" t="str">
            <v>CARM</v>
          </cell>
          <cell r="P41">
            <v>11500</v>
          </cell>
        </row>
        <row r="42">
          <cell r="A42" t="str">
            <v>NASC</v>
          </cell>
          <cell r="B42" t="str">
            <v>Nascar 2017</v>
          </cell>
          <cell r="C42" t="str">
            <v>Inédito</v>
          </cell>
          <cell r="D42" t="str">
            <v>Qui</v>
          </cell>
          <cell r="E42" t="str">
            <v>-</v>
          </cell>
          <cell r="I42" t="str">
            <v>Quinta</v>
          </cell>
          <cell r="M42" t="str">
            <v>22h30</v>
          </cell>
          <cell r="N42" t="str">
            <v>23h30</v>
          </cell>
          <cell r="O42" t="str">
            <v>ESPO</v>
          </cell>
          <cell r="P42">
            <v>11500</v>
          </cell>
        </row>
        <row r="43">
          <cell r="A43" t="str">
            <v>SURF</v>
          </cell>
          <cell r="B43" t="str">
            <v>Top Surf</v>
          </cell>
          <cell r="C43" t="str">
            <v>Inédito</v>
          </cell>
          <cell r="D43" t="str">
            <v>Dom</v>
          </cell>
          <cell r="E43" t="str">
            <v>-</v>
          </cell>
          <cell r="L43" t="str">
            <v>Domingo</v>
          </cell>
          <cell r="M43" t="str">
            <v>13h30</v>
          </cell>
          <cell r="N43" t="str">
            <v>14h00</v>
          </cell>
          <cell r="O43" t="str">
            <v>ESPO</v>
          </cell>
          <cell r="P43">
            <v>4500</v>
          </cell>
        </row>
        <row r="44">
          <cell r="A44" t="str">
            <v>ESFV</v>
          </cell>
          <cell r="B44" t="str">
            <v>Esporte Fantástico - Reap.</v>
          </cell>
          <cell r="C44" t="str">
            <v>Reapresentação</v>
          </cell>
          <cell r="D44" t="str">
            <v>Dom</v>
          </cell>
          <cell r="E44" t="str">
            <v>-</v>
          </cell>
          <cell r="L44" t="str">
            <v>Domingo</v>
          </cell>
          <cell r="M44" t="str">
            <v>15h00</v>
          </cell>
          <cell r="N44" t="str">
            <v>16h30</v>
          </cell>
          <cell r="O44" t="str">
            <v>ESPO</v>
          </cell>
          <cell r="P44">
            <v>4500</v>
          </cell>
        </row>
        <row r="45">
          <cell r="A45" t="str">
            <v>BEST</v>
          </cell>
          <cell r="B45" t="str">
            <v>The Best Barber Brasil</v>
          </cell>
          <cell r="C45" t="str">
            <v>Inédito</v>
          </cell>
          <cell r="D45" t="str">
            <v>Seg</v>
          </cell>
          <cell r="E45" t="str">
            <v>-</v>
          </cell>
          <cell r="M45" t="str">
            <v>00h30</v>
          </cell>
          <cell r="N45" t="str">
            <v>01h00</v>
          </cell>
          <cell r="O45" t="str">
            <v>RSHOW</v>
          </cell>
          <cell r="P45">
            <v>12000</v>
          </cell>
        </row>
        <row r="46">
          <cell r="A46" t="str">
            <v>REP1</v>
          </cell>
          <cell r="B46" t="str">
            <v>Repórter em Ação - Reap.</v>
          </cell>
          <cell r="C46" t="str">
            <v>Reapresentação</v>
          </cell>
          <cell r="D46" t="str">
            <v>Seg</v>
          </cell>
          <cell r="E46" t="str">
            <v>Sex</v>
          </cell>
          <cell r="F46" t="str">
            <v>Segunda</v>
          </cell>
          <cell r="G46" t="str">
            <v>Terça</v>
          </cell>
          <cell r="I46" t="str">
            <v>Quinta</v>
          </cell>
          <cell r="J46" t="str">
            <v>Sexta</v>
          </cell>
          <cell r="M46" t="str">
            <v>18h00</v>
          </cell>
          <cell r="N46" t="str">
            <v>19h00</v>
          </cell>
          <cell r="O46" t="str">
            <v>REPOR</v>
          </cell>
          <cell r="P46">
            <v>9880</v>
          </cell>
          <cell r="Q46" t="str">
            <v>(L)</v>
          </cell>
        </row>
        <row r="47">
          <cell r="A47" t="str">
            <v>REP2</v>
          </cell>
          <cell r="B47" t="str">
            <v>Repórter em Ação - Reap.²</v>
          </cell>
          <cell r="C47" t="str">
            <v>Reapresentação</v>
          </cell>
          <cell r="D47" t="str">
            <v>Seg</v>
          </cell>
          <cell r="E47" t="str">
            <v>Sex</v>
          </cell>
          <cell r="F47" t="str">
            <v>Segunda</v>
          </cell>
          <cell r="G47" t="str">
            <v>Terça</v>
          </cell>
          <cell r="H47" t="str">
            <v>Quarta</v>
          </cell>
          <cell r="I47" t="str">
            <v>Quinta</v>
          </cell>
          <cell r="J47" t="str">
            <v>Sexta</v>
          </cell>
          <cell r="M47" t="str">
            <v>03h00</v>
          </cell>
          <cell r="N47" t="str">
            <v>04h00</v>
          </cell>
          <cell r="O47" t="str">
            <v>REPOR</v>
          </cell>
          <cell r="P47">
            <v>1300</v>
          </cell>
        </row>
        <row r="48">
          <cell r="A48" t="str">
            <v>ZAPT</v>
          </cell>
          <cell r="B48" t="str">
            <v>Zapping - Reap.</v>
          </cell>
          <cell r="C48" t="str">
            <v>Reapresentação</v>
          </cell>
          <cell r="D48" t="str">
            <v>Seg</v>
          </cell>
          <cell r="E48" t="str">
            <v xml:space="preserve"> Sex</v>
          </cell>
          <cell r="F48" t="str">
            <v>Segunda</v>
          </cell>
          <cell r="G48" t="str">
            <v>Terça</v>
          </cell>
          <cell r="H48" t="str">
            <v>Quarta</v>
          </cell>
          <cell r="I48" t="str">
            <v>Quinta</v>
          </cell>
          <cell r="J48" t="str">
            <v>Sexta</v>
          </cell>
          <cell r="M48" t="str">
            <v>16h30</v>
          </cell>
          <cell r="N48" t="str">
            <v>17h00</v>
          </cell>
          <cell r="O48" t="str">
            <v>REPOR</v>
          </cell>
          <cell r="P48">
            <v>4500</v>
          </cell>
        </row>
        <row r="49">
          <cell r="A49" t="str">
            <v>RNEW</v>
          </cell>
          <cell r="B49" t="str">
            <v>Record News Paulista</v>
          </cell>
          <cell r="C49" t="str">
            <v>Inédito</v>
          </cell>
          <cell r="D49" t="str">
            <v>Seg</v>
          </cell>
          <cell r="E49" t="str">
            <v>Sex</v>
          </cell>
          <cell r="F49" t="str">
            <v>Segunda</v>
          </cell>
          <cell r="G49" t="str">
            <v>Terça</v>
          </cell>
          <cell r="H49" t="str">
            <v>Quarta</v>
          </cell>
          <cell r="I49" t="str">
            <v>Quinta</v>
          </cell>
          <cell r="J49" t="str">
            <v>Sexta</v>
          </cell>
          <cell r="M49" t="str">
            <v>13h00</v>
          </cell>
          <cell r="N49" t="str">
            <v>14h00</v>
          </cell>
          <cell r="O49" t="str">
            <v>JORNA</v>
          </cell>
          <cell r="P49">
            <v>3200</v>
          </cell>
          <cell r="Q49" t="str">
            <v>(L)</v>
          </cell>
        </row>
        <row r="50">
          <cell r="A50" t="str">
            <v>DANC</v>
          </cell>
          <cell r="B50" t="str">
            <v>Dancing Brasil</v>
          </cell>
          <cell r="C50" t="str">
            <v>Inédito</v>
          </cell>
          <cell r="D50" t="str">
            <v>Dom</v>
          </cell>
          <cell r="E50" t="str">
            <v>-</v>
          </cell>
          <cell r="L50" t="str">
            <v>Domingo</v>
          </cell>
          <cell r="M50" t="str">
            <v>21h30</v>
          </cell>
          <cell r="N50" t="str">
            <v>23h00</v>
          </cell>
          <cell r="O50" t="str">
            <v>RSHOW</v>
          </cell>
          <cell r="P50">
            <v>17500</v>
          </cell>
        </row>
        <row r="51">
          <cell r="A51" t="str">
            <v>RNP3</v>
          </cell>
          <cell r="B51" t="str">
            <v>Record News Paulista - Reap.²</v>
          </cell>
          <cell r="C51" t="str">
            <v>Reapresentação</v>
          </cell>
          <cell r="D51" t="str">
            <v>Seg</v>
          </cell>
          <cell r="E51" t="str">
            <v>Sex</v>
          </cell>
          <cell r="F51" t="str">
            <v>Segunda</v>
          </cell>
          <cell r="G51" t="str">
            <v>Terça</v>
          </cell>
          <cell r="H51" t="str">
            <v>Quarta</v>
          </cell>
          <cell r="I51" t="str">
            <v>Quinta</v>
          </cell>
          <cell r="J51" t="str">
            <v>Sexta</v>
          </cell>
          <cell r="M51" t="str">
            <v>01h00</v>
          </cell>
          <cell r="N51" t="str">
            <v>01h30</v>
          </cell>
          <cell r="O51" t="str">
            <v>JORNA</v>
          </cell>
          <cell r="P51">
            <v>1300</v>
          </cell>
        </row>
        <row r="52">
          <cell r="A52" t="str">
            <v>CVES</v>
          </cell>
          <cell r="B52" t="str">
            <v>Câmera Record - Reap.</v>
          </cell>
          <cell r="C52" t="str">
            <v>Reapresentação</v>
          </cell>
          <cell r="D52" t="str">
            <v>Dom</v>
          </cell>
          <cell r="E52" t="str">
            <v>-</v>
          </cell>
          <cell r="L52" t="str">
            <v>Domingo</v>
          </cell>
          <cell r="M52" t="str">
            <v>16h00</v>
          </cell>
          <cell r="N52" t="str">
            <v>17h00</v>
          </cell>
          <cell r="O52" t="str">
            <v>REPOR</v>
          </cell>
          <cell r="P52">
            <v>4500</v>
          </cell>
        </row>
        <row r="53">
          <cell r="A53" t="str">
            <v>RESI</v>
          </cell>
          <cell r="B53" t="str">
            <v>Ressoar</v>
          </cell>
          <cell r="C53" t="str">
            <v>Inédito</v>
          </cell>
          <cell r="D53" t="str">
            <v>Dom</v>
          </cell>
          <cell r="E53" t="str">
            <v>-</v>
          </cell>
          <cell r="L53" t="str">
            <v>Domingo</v>
          </cell>
          <cell r="M53" t="str">
            <v>17h00</v>
          </cell>
          <cell r="N53" t="str">
            <v>18h00</v>
          </cell>
          <cell r="O53" t="str">
            <v>REPOR</v>
          </cell>
          <cell r="P53">
            <v>4700</v>
          </cell>
        </row>
        <row r="54">
          <cell r="A54" t="str">
            <v>RUR1</v>
          </cell>
          <cell r="B54" t="str">
            <v>Record News Rural - Reap.</v>
          </cell>
          <cell r="C54" t="str">
            <v>Reapresentação</v>
          </cell>
          <cell r="D54" t="str">
            <v>Seg</v>
          </cell>
          <cell r="E54" t="str">
            <v>Sex</v>
          </cell>
          <cell r="F54" t="str">
            <v>Segunda</v>
          </cell>
          <cell r="G54" t="str">
            <v>Terça</v>
          </cell>
          <cell r="H54" t="str">
            <v>Quarta</v>
          </cell>
          <cell r="I54" t="str">
            <v>Quinta</v>
          </cell>
          <cell r="J54" t="str">
            <v>Sexta</v>
          </cell>
          <cell r="M54" t="str">
            <v>07h15</v>
          </cell>
          <cell r="N54" t="str">
            <v>07h30</v>
          </cell>
          <cell r="O54" t="str">
            <v>RURAL</v>
          </cell>
          <cell r="P54">
            <v>3500</v>
          </cell>
        </row>
        <row r="55">
          <cell r="A55" t="str">
            <v>NEWN</v>
          </cell>
          <cell r="B55" t="str">
            <v>Hora News - Noturno  ¹</v>
          </cell>
          <cell r="C55" t="str">
            <v>Inédito</v>
          </cell>
          <cell r="D55" t="str">
            <v>Seg</v>
          </cell>
          <cell r="E55" t="str">
            <v>Dom</v>
          </cell>
          <cell r="F55" t="str">
            <v>Segunda</v>
          </cell>
          <cell r="G55" t="str">
            <v>Terça</v>
          </cell>
          <cell r="H55" t="str">
            <v>Quarta</v>
          </cell>
          <cell r="I55" t="str">
            <v>Quinta</v>
          </cell>
          <cell r="J55" t="str">
            <v>Sexta</v>
          </cell>
          <cell r="K55" t="str">
            <v>Sábado</v>
          </cell>
          <cell r="L55" t="str">
            <v>Domingo</v>
          </cell>
          <cell r="M55" t="str">
            <v>18h00</v>
          </cell>
          <cell r="N55" t="str">
            <v>01h00</v>
          </cell>
          <cell r="O55" t="str">
            <v>JORNA</v>
          </cell>
          <cell r="P55">
            <v>12000</v>
          </cell>
        </row>
        <row r="56">
          <cell r="A56" t="str">
            <v>RUR4</v>
          </cell>
          <cell r="B56" t="str">
            <v>Record News Rural</v>
          </cell>
          <cell r="C56" t="str">
            <v>Inédito</v>
          </cell>
          <cell r="D56" t="str">
            <v>Seg</v>
          </cell>
          <cell r="E56" t="str">
            <v>Sex</v>
          </cell>
          <cell r="F56" t="str">
            <v>Segunda</v>
          </cell>
          <cell r="G56" t="str">
            <v>Terça</v>
          </cell>
          <cell r="H56" t="str">
            <v>Quarta</v>
          </cell>
          <cell r="I56" t="str">
            <v>Quinta</v>
          </cell>
          <cell r="J56" t="str">
            <v>Sexta</v>
          </cell>
          <cell r="M56" t="str">
            <v>20h15</v>
          </cell>
          <cell r="N56" t="str">
            <v>20h30</v>
          </cell>
          <cell r="O56" t="str">
            <v>RURAL</v>
          </cell>
          <cell r="P56">
            <v>12500</v>
          </cell>
        </row>
        <row r="57">
          <cell r="A57" t="str">
            <v>RVES</v>
          </cell>
          <cell r="B57" t="str">
            <v>Ressoar - Reap.</v>
          </cell>
          <cell r="C57" t="str">
            <v>Reapresentação</v>
          </cell>
          <cell r="D57" t="str">
            <v>Sáb</v>
          </cell>
          <cell r="E57" t="str">
            <v>-</v>
          </cell>
          <cell r="K57" t="str">
            <v>Sábado</v>
          </cell>
          <cell r="M57" t="str">
            <v>12h30</v>
          </cell>
          <cell r="N57" t="str">
            <v>13h30</v>
          </cell>
          <cell r="O57" t="str">
            <v>REPOR</v>
          </cell>
          <cell r="P57">
            <v>3200</v>
          </cell>
          <cell r="Q57" t="str">
            <v>(L)</v>
          </cell>
        </row>
        <row r="58">
          <cell r="A58" t="str">
            <v>ALEI</v>
          </cell>
          <cell r="B58" t="str">
            <v>Antes e Depois da Lei</v>
          </cell>
          <cell r="C58" t="str">
            <v>Inédito</v>
          </cell>
          <cell r="D58" t="str">
            <v>Dom</v>
          </cell>
          <cell r="E58" t="str">
            <v>-</v>
          </cell>
          <cell r="L58" t="str">
            <v>Domingo</v>
          </cell>
          <cell r="M58" t="str">
            <v>21h30</v>
          </cell>
          <cell r="N58" t="str">
            <v>22h00</v>
          </cell>
          <cell r="O58" t="str">
            <v>REPOR</v>
          </cell>
          <cell r="P58">
            <v>12000</v>
          </cell>
        </row>
        <row r="59">
          <cell r="A59" t="str">
            <v>STAR</v>
          </cell>
          <cell r="B59" t="str">
            <v>Meu Start ²</v>
          </cell>
          <cell r="C59" t="str">
            <v>Inédito</v>
          </cell>
          <cell r="D59" t="str">
            <v>Qua</v>
          </cell>
          <cell r="E59" t="str">
            <v xml:space="preserve"> Sex</v>
          </cell>
          <cell r="H59" t="str">
            <v>Quarta</v>
          </cell>
          <cell r="I59" t="str">
            <v>Quinta</v>
          </cell>
          <cell r="J59" t="str">
            <v>Sexta</v>
          </cell>
          <cell r="M59" t="str">
            <v>22h30</v>
          </cell>
          <cell r="N59" t="str">
            <v>22h45</v>
          </cell>
          <cell r="O59" t="str">
            <v>ENTR</v>
          </cell>
          <cell r="P59">
            <v>12000</v>
          </cell>
        </row>
        <row r="60">
          <cell r="A60" t="str">
            <v>QBEL</v>
          </cell>
          <cell r="B60" t="str">
            <v>Que Beleza</v>
          </cell>
          <cell r="C60" t="str">
            <v>Inédito</v>
          </cell>
          <cell r="D60" t="str">
            <v>Dom</v>
          </cell>
          <cell r="E60" t="str">
            <v>-</v>
          </cell>
          <cell r="L60" t="str">
            <v>Domingo</v>
          </cell>
          <cell r="M60" t="str">
            <v>13h30</v>
          </cell>
          <cell r="N60" t="str">
            <v>14h00</v>
          </cell>
          <cell r="O60" t="str">
            <v>MODA</v>
          </cell>
          <cell r="P60">
            <v>4700</v>
          </cell>
        </row>
        <row r="61">
          <cell r="A61" t="str">
            <v>VPOD</v>
          </cell>
          <cell r="B61" t="str">
            <v>Visão e Poder</v>
          </cell>
          <cell r="C61" t="str">
            <v>Inédito</v>
          </cell>
          <cell r="D61" t="str">
            <v>Dom</v>
          </cell>
          <cell r="E61" t="str">
            <v>-</v>
          </cell>
          <cell r="L61" t="str">
            <v>Domingo</v>
          </cell>
          <cell r="M61" t="str">
            <v>20h00</v>
          </cell>
          <cell r="N61" t="str">
            <v>20h30</v>
          </cell>
          <cell r="O61" t="str">
            <v>ENTR</v>
          </cell>
          <cell r="P61">
            <v>12000</v>
          </cell>
        </row>
        <row r="62">
          <cell r="A62" t="str">
            <v>ULTR</v>
          </cell>
          <cell r="B62" t="str">
            <v>Ultrapassagem</v>
          </cell>
          <cell r="C62" t="str">
            <v>Inédito</v>
          </cell>
          <cell r="D62" t="str">
            <v>Sex</v>
          </cell>
          <cell r="E62" t="str">
            <v>-</v>
          </cell>
          <cell r="J62" t="str">
            <v>Sexta</v>
          </cell>
          <cell r="M62" t="str">
            <v>00h15</v>
          </cell>
          <cell r="N62" t="str">
            <v>00h45</v>
          </cell>
          <cell r="O62" t="str">
            <v>ESPO</v>
          </cell>
          <cell r="P62">
            <v>11500</v>
          </cell>
        </row>
        <row r="63">
          <cell r="A63" t="str">
            <v>VISI</v>
          </cell>
          <cell r="B63" t="str">
            <v>Cartão de Visita</v>
          </cell>
          <cell r="C63" t="str">
            <v>Inédito</v>
          </cell>
          <cell r="D63" t="str">
            <v>Sáb</v>
          </cell>
          <cell r="E63" t="str">
            <v>-</v>
          </cell>
          <cell r="K63" t="str">
            <v>Sábado</v>
          </cell>
          <cell r="M63" t="str">
            <v>23h00</v>
          </cell>
          <cell r="N63" t="str">
            <v>23h30</v>
          </cell>
          <cell r="O63" t="str">
            <v>ENTR</v>
          </cell>
          <cell r="P63">
            <v>12000</v>
          </cell>
        </row>
        <row r="64">
          <cell r="A64" t="str">
            <v>ECOA</v>
          </cell>
          <cell r="B64" t="str">
            <v xml:space="preserve">Eco Record News Amazônia </v>
          </cell>
          <cell r="C64" t="str">
            <v>Inédito</v>
          </cell>
          <cell r="D64" t="str">
            <v>Seg</v>
          </cell>
          <cell r="E64" t="str">
            <v>Sex</v>
          </cell>
          <cell r="F64" t="str">
            <v>Segunda</v>
          </cell>
          <cell r="G64" t="str">
            <v>Terça</v>
          </cell>
          <cell r="H64" t="str">
            <v>Quarta</v>
          </cell>
          <cell r="I64" t="str">
            <v>Quinta</v>
          </cell>
          <cell r="J64" t="str">
            <v>Sexta</v>
          </cell>
          <cell r="M64" t="str">
            <v>20h30</v>
          </cell>
          <cell r="N64" t="str">
            <v>21h00</v>
          </cell>
          <cell r="O64" t="str">
            <v>DOC</v>
          </cell>
          <cell r="P64">
            <v>12500</v>
          </cell>
        </row>
        <row r="65">
          <cell r="A65" t="str">
            <v>ZAP2</v>
          </cell>
          <cell r="B65" t="str">
            <v>Zapping - Reap.²</v>
          </cell>
          <cell r="C65" t="str">
            <v>Reapresentação</v>
          </cell>
          <cell r="D65" t="str">
            <v>Seg</v>
          </cell>
          <cell r="E65" t="str">
            <v xml:space="preserve"> Sex</v>
          </cell>
          <cell r="F65" t="str">
            <v>Segunda</v>
          </cell>
          <cell r="G65" t="str">
            <v>Terça</v>
          </cell>
          <cell r="H65" t="str">
            <v>Quarta</v>
          </cell>
          <cell r="I65" t="str">
            <v>Quinta</v>
          </cell>
          <cell r="J65" t="str">
            <v>Sexta</v>
          </cell>
          <cell r="M65" t="str">
            <v>05h00</v>
          </cell>
          <cell r="N65" t="str">
            <v>05h30</v>
          </cell>
          <cell r="O65" t="str">
            <v>SHOW</v>
          </cell>
          <cell r="P65">
            <v>1300</v>
          </cell>
        </row>
        <row r="66">
          <cell r="A66" t="str">
            <v>ZAP3</v>
          </cell>
          <cell r="B66" t="str">
            <v>Zapping - Reap.</v>
          </cell>
          <cell r="C66" t="str">
            <v>Reapresentação</v>
          </cell>
          <cell r="D66" t="str">
            <v>Seg</v>
          </cell>
          <cell r="E66" t="str">
            <v>Sex</v>
          </cell>
          <cell r="F66" t="str">
            <v>Segunda</v>
          </cell>
          <cell r="G66" t="str">
            <v>Terça</v>
          </cell>
          <cell r="H66" t="str">
            <v>Quarta</v>
          </cell>
          <cell r="I66" t="str">
            <v>Quinta</v>
          </cell>
          <cell r="J66" t="str">
            <v>Sexta</v>
          </cell>
          <cell r="M66" t="str">
            <v>07h30</v>
          </cell>
          <cell r="N66" t="str">
            <v>08h00</v>
          </cell>
          <cell r="O66" t="str">
            <v>SHOW</v>
          </cell>
          <cell r="P66">
            <v>3300</v>
          </cell>
        </row>
        <row r="67">
          <cell r="A67" t="str">
            <v>LEI1</v>
          </cell>
          <cell r="B67" t="str">
            <v>Antes e Depois da Lei - Reap.</v>
          </cell>
          <cell r="C67" t="str">
            <v>Reapresentação</v>
          </cell>
          <cell r="D67" t="str">
            <v>Sáb</v>
          </cell>
          <cell r="E67" t="str">
            <v>Dom</v>
          </cell>
          <cell r="K67" t="str">
            <v>Sábado</v>
          </cell>
          <cell r="L67" t="str">
            <v>Domingo</v>
          </cell>
          <cell r="M67" t="str">
            <v>19h30</v>
          </cell>
          <cell r="N67" t="str">
            <v>20h00</v>
          </cell>
          <cell r="O67" t="str">
            <v>REPOR</v>
          </cell>
          <cell r="P67">
            <v>11500</v>
          </cell>
        </row>
        <row r="68">
          <cell r="A68" t="str">
            <v>KNEW</v>
          </cell>
          <cell r="B68" t="str">
            <v>Kart News</v>
          </cell>
          <cell r="C68" t="str">
            <v>Inédito</v>
          </cell>
          <cell r="D68" t="str">
            <v>Dom</v>
          </cell>
          <cell r="E68" t="str">
            <v>-</v>
          </cell>
          <cell r="L68" t="str">
            <v>Domingo</v>
          </cell>
          <cell r="M68" t="str">
            <v>15h30</v>
          </cell>
          <cell r="N68" t="str">
            <v>16h00</v>
          </cell>
          <cell r="O68" t="str">
            <v>ESPO</v>
          </cell>
          <cell r="P68">
            <v>4500</v>
          </cell>
        </row>
        <row r="69">
          <cell r="A69" t="str">
            <v>ZAP7</v>
          </cell>
          <cell r="B69" t="str">
            <v>Zapping - Reap.</v>
          </cell>
          <cell r="C69" t="str">
            <v>Reapresentação</v>
          </cell>
          <cell r="D69" t="str">
            <v>Seg</v>
          </cell>
          <cell r="E69" t="str">
            <v>-</v>
          </cell>
          <cell r="F69" t="str">
            <v>Segunda</v>
          </cell>
          <cell r="M69" t="str">
            <v>06h00</v>
          </cell>
          <cell r="N69" t="str">
            <v>06h30</v>
          </cell>
          <cell r="O69" t="str">
            <v>SHOW</v>
          </cell>
          <cell r="P69">
            <v>2300</v>
          </cell>
          <cell r="Q69" t="str">
            <v>(L)</v>
          </cell>
        </row>
        <row r="70">
          <cell r="A70" t="str">
            <v>ZAPN</v>
          </cell>
          <cell r="B70" t="str">
            <v>Zapping ²</v>
          </cell>
          <cell r="C70" t="str">
            <v>Inédito</v>
          </cell>
          <cell r="D70" t="str">
            <v>Seg</v>
          </cell>
          <cell r="E70" t="str">
            <v>Dom</v>
          </cell>
          <cell r="F70" t="str">
            <v>Segunda</v>
          </cell>
          <cell r="G70" t="str">
            <v>Terça</v>
          </cell>
          <cell r="H70" t="str">
            <v>Quarta</v>
          </cell>
          <cell r="I70" t="str">
            <v>Quinta</v>
          </cell>
          <cell r="J70" t="str">
            <v>Sexta</v>
          </cell>
          <cell r="K70" t="str">
            <v>Sábado</v>
          </cell>
          <cell r="L70" t="str">
            <v>Domingo</v>
          </cell>
          <cell r="M70" t="str">
            <v>22h00</v>
          </cell>
          <cell r="N70" t="str">
            <v>22h30</v>
          </cell>
          <cell r="O70" t="str">
            <v>SHOW</v>
          </cell>
          <cell r="P70">
            <v>17500</v>
          </cell>
        </row>
        <row r="71">
          <cell r="A71" t="str">
            <v>MJRN</v>
          </cell>
          <cell r="B71" t="str">
            <v>Talentos com Heródoto Barbeiro</v>
          </cell>
          <cell r="C71" t="str">
            <v>Inédito</v>
          </cell>
          <cell r="D71" t="str">
            <v>Sáb</v>
          </cell>
          <cell r="E71" t="str">
            <v>Dom</v>
          </cell>
          <cell r="K71" t="str">
            <v>Sábado</v>
          </cell>
          <cell r="L71" t="str">
            <v>Domingo</v>
          </cell>
          <cell r="M71" t="str">
            <v>21h00</v>
          </cell>
          <cell r="N71" t="str">
            <v>21h30</v>
          </cell>
          <cell r="O71" t="str">
            <v>MUSIC</v>
          </cell>
          <cell r="P71">
            <v>12000</v>
          </cell>
        </row>
        <row r="72">
          <cell r="A72" t="str">
            <v>JUST</v>
          </cell>
          <cell r="B72" t="str">
            <v>Roberto Justus +</v>
          </cell>
          <cell r="C72" t="str">
            <v>Inédito</v>
          </cell>
          <cell r="D72" t="str">
            <v>Dom</v>
          </cell>
          <cell r="E72" t="str">
            <v>-</v>
          </cell>
          <cell r="L72" t="str">
            <v>Domingo</v>
          </cell>
          <cell r="M72" t="str">
            <v>22h00</v>
          </cell>
          <cell r="N72" t="str">
            <v>23h00</v>
          </cell>
          <cell r="O72" t="str">
            <v>ENTR</v>
          </cell>
          <cell r="P72">
            <v>12000</v>
          </cell>
        </row>
        <row r="73">
          <cell r="A73" t="str">
            <v>FOCO</v>
          </cell>
          <cell r="B73" t="str">
            <v>Foco &amp; Gestão</v>
          </cell>
          <cell r="C73" t="str">
            <v>Inédito</v>
          </cell>
          <cell r="D73" t="str">
            <v>Sáb</v>
          </cell>
          <cell r="E73" t="str">
            <v>-</v>
          </cell>
          <cell r="K73" t="str">
            <v>Sábado</v>
          </cell>
          <cell r="M73" t="str">
            <v>09h00</v>
          </cell>
          <cell r="N73" t="str">
            <v>10h00</v>
          </cell>
          <cell r="O73" t="str">
            <v>ENTR</v>
          </cell>
          <cell r="P73">
            <v>3500</v>
          </cell>
        </row>
        <row r="74">
          <cell r="A74" t="str">
            <v>DOMG</v>
          </cell>
          <cell r="B74" t="str">
            <v>Domingo Espetacular</v>
          </cell>
          <cell r="C74" t="str">
            <v>Inédito</v>
          </cell>
          <cell r="D74" t="str">
            <v>Dom</v>
          </cell>
          <cell r="E74" t="str">
            <v>-</v>
          </cell>
          <cell r="L74" t="str">
            <v>Domingo</v>
          </cell>
          <cell r="M74" t="str">
            <v>23h00</v>
          </cell>
          <cell r="N74" t="str">
            <v>02h30</v>
          </cell>
          <cell r="O74" t="str">
            <v>SHOW</v>
          </cell>
          <cell r="P74">
            <v>12500</v>
          </cell>
        </row>
        <row r="75">
          <cell r="A75" t="str">
            <v>ATIT</v>
          </cell>
          <cell r="B75" t="str">
            <v xml:space="preserve">Atitude Sustentável  </v>
          </cell>
          <cell r="C75" t="str">
            <v>Inédito</v>
          </cell>
          <cell r="D75" t="str">
            <v>Sáb</v>
          </cell>
          <cell r="E75" t="str">
            <v>-</v>
          </cell>
          <cell r="K75" t="str">
            <v>Sábado</v>
          </cell>
          <cell r="M75" t="str">
            <v>08h30</v>
          </cell>
          <cell r="N75" t="str">
            <v>09h00</v>
          </cell>
          <cell r="O75" t="str">
            <v>REPOR</v>
          </cell>
          <cell r="P75">
            <v>3500</v>
          </cell>
        </row>
        <row r="76">
          <cell r="A76" t="str">
            <v>CMOT</v>
          </cell>
          <cell r="B76" t="str">
            <v>Car Motor Show</v>
          </cell>
          <cell r="C76" t="str">
            <v>Inédito</v>
          </cell>
          <cell r="D76" t="str">
            <v>Sáb</v>
          </cell>
          <cell r="E76" t="str">
            <v>-</v>
          </cell>
          <cell r="K76" t="str">
            <v>Sábado</v>
          </cell>
          <cell r="M76" t="str">
            <v>13h30</v>
          </cell>
          <cell r="N76" t="str">
            <v>14h00</v>
          </cell>
          <cell r="O76" t="str">
            <v>CARM</v>
          </cell>
          <cell r="P76">
            <v>4700</v>
          </cell>
        </row>
        <row r="77">
          <cell r="A77" t="str">
            <v>VIAA</v>
          </cell>
          <cell r="B77" t="str">
            <v>Viaje por aí</v>
          </cell>
          <cell r="C77" t="str">
            <v>Inédito</v>
          </cell>
          <cell r="D77" t="str">
            <v>Sáb</v>
          </cell>
          <cell r="E77" t="str">
            <v>-</v>
          </cell>
          <cell r="K77" t="str">
            <v>Sábado</v>
          </cell>
          <cell r="M77" t="str">
            <v>08h00</v>
          </cell>
          <cell r="N77" t="str">
            <v>08h30</v>
          </cell>
          <cell r="O77" t="str">
            <v>TURIS</v>
          </cell>
          <cell r="P77">
            <v>3500</v>
          </cell>
        </row>
        <row r="78">
          <cell r="A78" t="str">
            <v>CAM1</v>
          </cell>
          <cell r="B78" t="str">
            <v>Câmera Record - Reap.</v>
          </cell>
          <cell r="C78" t="str">
            <v>Reapresentação</v>
          </cell>
          <cell r="D78" t="str">
            <v>Dom</v>
          </cell>
          <cell r="E78" t="str">
            <v>-</v>
          </cell>
          <cell r="L78" t="str">
            <v>Domingo</v>
          </cell>
          <cell r="M78" t="str">
            <v>22h00</v>
          </cell>
          <cell r="N78" t="str">
            <v>23h00</v>
          </cell>
          <cell r="O78" t="str">
            <v>REPOR</v>
          </cell>
          <cell r="P78">
            <v>11500</v>
          </cell>
        </row>
        <row r="79">
          <cell r="A79" t="str">
            <v>CTAO</v>
          </cell>
          <cell r="B79" t="str">
            <v>Cartão de Visita - Reap.</v>
          </cell>
          <cell r="C79" t="str">
            <v>Reapresentação</v>
          </cell>
          <cell r="D79" t="str">
            <v>Qua</v>
          </cell>
          <cell r="E79" t="str">
            <v>-</v>
          </cell>
          <cell r="H79" t="str">
            <v>Quarta</v>
          </cell>
          <cell r="M79" t="str">
            <v>00h00</v>
          </cell>
          <cell r="N79" t="str">
            <v>00h30</v>
          </cell>
          <cell r="O79" t="str">
            <v>ENTR</v>
          </cell>
          <cell r="P79">
            <v>11500</v>
          </cell>
        </row>
        <row r="80">
          <cell r="A80" t="str">
            <v>REP3</v>
          </cell>
          <cell r="B80" t="str">
            <v>Repórter em Ação - Reap.</v>
          </cell>
          <cell r="C80" t="str">
            <v>Reapresentação</v>
          </cell>
          <cell r="D80" t="str">
            <v>Seg</v>
          </cell>
          <cell r="E80" t="str">
            <v>Sex</v>
          </cell>
          <cell r="F80" t="str">
            <v>Segunda</v>
          </cell>
          <cell r="G80" t="str">
            <v>Terça</v>
          </cell>
          <cell r="H80" t="str">
            <v>Quarta</v>
          </cell>
          <cell r="I80" t="str">
            <v>Quinta</v>
          </cell>
          <cell r="J80" t="str">
            <v>Sexta</v>
          </cell>
          <cell r="M80" t="str">
            <v>09h00</v>
          </cell>
          <cell r="N80" t="str">
            <v>10h00</v>
          </cell>
          <cell r="O80" t="str">
            <v>REPOR</v>
          </cell>
          <cell r="P80">
            <v>3300</v>
          </cell>
        </row>
        <row r="81">
          <cell r="A81" t="str">
            <v>RUMA</v>
          </cell>
          <cell r="B81" t="str">
            <v>Record News Rural - Reap.²</v>
          </cell>
          <cell r="C81" t="str">
            <v>Reapresentação</v>
          </cell>
          <cell r="D81" t="str">
            <v>Seg</v>
          </cell>
          <cell r="E81" t="str">
            <v>Sex</v>
          </cell>
          <cell r="F81" t="str">
            <v>Segunda</v>
          </cell>
          <cell r="G81" t="str">
            <v>Terça</v>
          </cell>
          <cell r="H81" t="str">
            <v>Quarta</v>
          </cell>
          <cell r="I81" t="str">
            <v>Quinta</v>
          </cell>
          <cell r="J81" t="str">
            <v>Sexta</v>
          </cell>
          <cell r="M81" t="str">
            <v>02h15</v>
          </cell>
          <cell r="N81" t="str">
            <v>02h30</v>
          </cell>
          <cell r="O81" t="str">
            <v>RURAL</v>
          </cell>
          <cell r="P81">
            <v>1300</v>
          </cell>
        </row>
        <row r="82">
          <cell r="A82" t="str">
            <v>JMAD</v>
          </cell>
          <cell r="B82" t="str">
            <v>Jornal da Record News - Reap.²</v>
          </cell>
          <cell r="C82" t="str">
            <v>Reapresentação</v>
          </cell>
          <cell r="D82" t="str">
            <v>Seg</v>
          </cell>
          <cell r="E82" t="str">
            <v>Sex</v>
          </cell>
          <cell r="F82" t="str">
            <v>Segunda</v>
          </cell>
          <cell r="G82" t="str">
            <v>Terça</v>
          </cell>
          <cell r="H82" t="str">
            <v>Quarta</v>
          </cell>
          <cell r="I82" t="str">
            <v>Quinta</v>
          </cell>
          <cell r="J82" t="str">
            <v>Sexta</v>
          </cell>
          <cell r="M82" t="str">
            <v>01h00</v>
          </cell>
          <cell r="N82" t="str">
            <v>02h00</v>
          </cell>
          <cell r="O82" t="str">
            <v>JORNA</v>
          </cell>
          <cell r="P82">
            <v>1300</v>
          </cell>
        </row>
        <row r="83">
          <cell r="A83" t="str">
            <v>CAM2</v>
          </cell>
          <cell r="B83" t="str">
            <v>Câmera Record - Reap.</v>
          </cell>
          <cell r="C83" t="str">
            <v>Reapresentação</v>
          </cell>
          <cell r="D83" t="str">
            <v>Seg</v>
          </cell>
          <cell r="E83" t="str">
            <v>-</v>
          </cell>
          <cell r="F83" t="str">
            <v>Segunda</v>
          </cell>
          <cell r="M83" t="str">
            <v>07h00</v>
          </cell>
          <cell r="N83" t="str">
            <v>08h00</v>
          </cell>
          <cell r="O83" t="str">
            <v>REPOR</v>
          </cell>
          <cell r="P83">
            <v>3300</v>
          </cell>
        </row>
        <row r="84">
          <cell r="A84" t="str">
            <v>SHOR</v>
          </cell>
          <cell r="B84" t="str">
            <v>Show &amp; Roda - Reap.</v>
          </cell>
          <cell r="C84" t="str">
            <v>Reapresentação</v>
          </cell>
          <cell r="D84" t="str">
            <v>Sex</v>
          </cell>
          <cell r="E84" t="str">
            <v>-</v>
          </cell>
          <cell r="J84" t="str">
            <v>Sexta</v>
          </cell>
          <cell r="M84" t="str">
            <v>00h45</v>
          </cell>
          <cell r="N84" t="str">
            <v>01h15</v>
          </cell>
          <cell r="O84" t="str">
            <v>ESPO</v>
          </cell>
          <cell r="P84">
            <v>11500</v>
          </cell>
        </row>
        <row r="85">
          <cell r="A85" t="str">
            <v>ECO4</v>
          </cell>
          <cell r="B85" t="str">
            <v>Eco Record News Amazônia - Reap.</v>
          </cell>
          <cell r="C85" t="str">
            <v>Reapresentação</v>
          </cell>
          <cell r="D85" t="str">
            <v>Seg</v>
          </cell>
          <cell r="E85" t="str">
            <v>-</v>
          </cell>
          <cell r="F85" t="str">
            <v>Segunda</v>
          </cell>
          <cell r="M85" t="str">
            <v>00h15</v>
          </cell>
          <cell r="N85" t="str">
            <v>00h45</v>
          </cell>
          <cell r="O85" t="str">
            <v>DOC</v>
          </cell>
          <cell r="P85">
            <v>12000</v>
          </cell>
        </row>
        <row r="86">
          <cell r="A86" t="str">
            <v>RES2</v>
          </cell>
          <cell r="B86" t="str">
            <v>Ressoar - Reap.</v>
          </cell>
          <cell r="C86" t="str">
            <v>Reapresentação</v>
          </cell>
          <cell r="D86" t="str">
            <v>Dom</v>
          </cell>
          <cell r="E86" t="str">
            <v>-</v>
          </cell>
          <cell r="L86" t="str">
            <v>Domingo</v>
          </cell>
          <cell r="M86" t="str">
            <v>05h00</v>
          </cell>
          <cell r="N86" t="str">
            <v>06h00</v>
          </cell>
          <cell r="O86" t="str">
            <v>REPOR</v>
          </cell>
          <cell r="P86">
            <v>1300</v>
          </cell>
          <cell r="Q86" t="str">
            <v>(L)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=NH"/>
      <sheetName val="QTER"/>
      <sheetName val="MONTH"/>
      <sheetName val="ACT"/>
      <sheetName val="LE A1..Q350"/>
      <sheetName val="BUD A1..Q350"/>
      <sheetName val="INDEX"/>
      <sheetName val="PL"/>
      <sheetName val="PL-MO-YTD"/>
      <sheetName val="PL-6mo"/>
      <sheetName val="T-S-P"/>
      <sheetName val="ADVT"/>
      <sheetName val="GTN"/>
      <sheetName val="TONS"/>
      <sheetName val="SALES"/>
      <sheetName val="NVOSLC"/>
      <sheetName val="NVOS$"/>
      <sheetName val="NVOSLC (2)"/>
      <sheetName val="PLBSCF-AFT REC "/>
      <sheetName val="QTLY"/>
      <sheetName val="NWC 12MO"/>
      <sheetName val="DATOS"/>
      <sheetName val="FLOWCHART-03"/>
      <sheetName val="distr.outdoor"/>
      <sheetName val="BS$"/>
      <sheetName val="ITAX"/>
      <sheetName val="NH-REP"/>
      <sheetName val="PL$"/>
      <sheetName val="NH-PL"/>
      <sheetName val="NH-P&amp;T"/>
      <sheetName val="YEAR"/>
      <sheetName val="Tudo"/>
      <sheetName val="Integração - Earned Val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"/>
      <sheetName val="pend"/>
      <sheetName val="ASS"/>
      <sheetName val="PLR$"/>
      <sheetName val="PL$"/>
      <sheetName val="RISC-NVO"/>
      <sheetName val="GWIL"/>
      <sheetName val="OEI"/>
      <sheetName val="BSR$"/>
      <sheetName val="BS$"/>
      <sheetName val="BST"/>
      <sheetName val="EQUI"/>
      <sheetName val="INT"/>
      <sheetName val="INTR"/>
      <sheetName val="DET1"/>
      <sheetName val="WC"/>
      <sheetName val="ITAX"/>
      <sheetName val="TAXLIAB"/>
      <sheetName val="TAXLIB BK"/>
      <sheetName val="TXL DET"/>
      <sheetName val="HYP-DISK"/>
      <sheetName val="JEAN"/>
      <sheetName val="H-REP"/>
      <sheetName val="NH-PL"/>
      <sheetName val="NH-REP"/>
      <sheetName val="NH-P&amp;T"/>
      <sheetName val="NH-B&amp;S"/>
      <sheetName val="NH-INPUT"/>
      <sheetName val="CASH"/>
      <sheetName val="BSR$-NH"/>
      <sheetName val="CF"/>
      <sheetName val="Module1"/>
      <sheetName val="Módulo1"/>
      <sheetName val="Módulo2"/>
      <sheetName val="Módulo3"/>
      <sheetName val="YEAR=NH"/>
      <sheetName val="TAXLIB_BK"/>
      <sheetName val="TXL_DET"/>
      <sheetName val="Op.P&amp;L"/>
      <sheetName val="YEAR"/>
    </sheetNames>
    <sheetDataSet>
      <sheetData sheetId="0"/>
      <sheetData sheetId="1"/>
      <sheetData sheetId="2"/>
      <sheetData sheetId="3"/>
      <sheetData sheetId="4" refreshError="1">
        <row r="3">
          <cell r="A3" t="str">
            <v>PROFIT AND LOSS STATEMENT  ( US$´000 )</v>
          </cell>
        </row>
        <row r="4">
          <cell r="AD4">
            <v>37069.782539351851</v>
          </cell>
        </row>
        <row r="5">
          <cell r="B5" t="str">
            <v>2000 A</v>
          </cell>
          <cell r="C5" t="str">
            <v>2001 LE 06</v>
          </cell>
          <cell r="D5" t="str">
            <v>YTD MAY</v>
          </cell>
          <cell r="G5" t="str">
            <v>JAN 00</v>
          </cell>
          <cell r="H5" t="str">
            <v>FEB 00</v>
          </cell>
          <cell r="I5" t="str">
            <v>MAR 00</v>
          </cell>
          <cell r="J5" t="str">
            <v>APR 00</v>
          </cell>
          <cell r="K5" t="str">
            <v>MAY 00</v>
          </cell>
          <cell r="L5" t="str">
            <v>JUN 00</v>
          </cell>
          <cell r="M5" t="str">
            <v>JUL 00</v>
          </cell>
          <cell r="N5" t="str">
            <v>AUG 00</v>
          </cell>
          <cell r="O5" t="str">
            <v>SEP 00</v>
          </cell>
          <cell r="P5" t="str">
            <v>OCT 00</v>
          </cell>
          <cell r="Q5" t="str">
            <v>NOV 00</v>
          </cell>
          <cell r="R5" t="str">
            <v>DEC 00</v>
          </cell>
          <cell r="S5" t="str">
            <v>JAN 01 A</v>
          </cell>
          <cell r="T5" t="str">
            <v>FEB 01 A</v>
          </cell>
          <cell r="U5" t="str">
            <v>MAR 01 A</v>
          </cell>
          <cell r="V5" t="str">
            <v>APR 01 A</v>
          </cell>
          <cell r="W5" t="str">
            <v>MAY 01 A</v>
          </cell>
          <cell r="X5" t="str">
            <v>JUN 01</v>
          </cell>
          <cell r="Y5" t="str">
            <v>JUL 01</v>
          </cell>
          <cell r="Z5" t="str">
            <v>AUG 01</v>
          </cell>
          <cell r="AA5" t="str">
            <v>SEP 01</v>
          </cell>
          <cell r="AB5" t="str">
            <v>OCT 01</v>
          </cell>
          <cell r="AC5" t="str">
            <v>NOV 01</v>
          </cell>
          <cell r="AD5" t="str">
            <v>DEC 01</v>
          </cell>
        </row>
        <row r="6">
          <cell r="A6" t="str">
            <v>Exchange rate ( R$/US)</v>
          </cell>
          <cell r="B6" t="str">
            <v xml:space="preserve"> </v>
          </cell>
          <cell r="G6">
            <v>1.8024513338139871</v>
          </cell>
          <cell r="H6">
            <v>1.7683465959328029</v>
          </cell>
          <cell r="I6">
            <v>1.7473353136466887</v>
          </cell>
          <cell r="J6">
            <v>1.8066847335140019</v>
          </cell>
          <cell r="K6">
            <v>1.8264840182648403</v>
          </cell>
          <cell r="L6">
            <v>1.7998560115190785</v>
          </cell>
          <cell r="M6">
            <v>1.774937877174299</v>
          </cell>
          <cell r="N6">
            <v>1.8234865061998542</v>
          </cell>
          <cell r="O6">
            <v>1.8436578171091447</v>
          </cell>
          <cell r="P6">
            <v>1.9091256204658265</v>
          </cell>
          <cell r="Q6">
            <v>1.9596315892612191</v>
          </cell>
          <cell r="R6">
            <v>1.9554165037152915</v>
          </cell>
          <cell r="S6">
            <v>1.9712201852946976</v>
          </cell>
          <cell r="T6">
            <v>2.0454080589077521</v>
          </cell>
          <cell r="U6">
            <v>2.1616947686986596</v>
          </cell>
          <cell r="V6">
            <v>2.1848372296263929</v>
          </cell>
          <cell r="W6">
            <v>2.360160490913382</v>
          </cell>
          <cell r="X6">
            <v>2.2999080036798527</v>
          </cell>
          <cell r="Y6">
            <v>2.2999080036798527</v>
          </cell>
          <cell r="Z6">
            <v>2.2999080036798527</v>
          </cell>
          <cell r="AA6">
            <v>2.2999080036798527</v>
          </cell>
          <cell r="AB6">
            <v>2.2999080036798527</v>
          </cell>
          <cell r="AC6">
            <v>2.2999080036798527</v>
          </cell>
          <cell r="AD6">
            <v>2.2999080036798527</v>
          </cell>
        </row>
        <row r="7">
          <cell r="G7">
            <v>0.55479999999999996</v>
          </cell>
          <cell r="H7">
            <v>0.5655</v>
          </cell>
          <cell r="I7">
            <v>0.57230000000000003</v>
          </cell>
          <cell r="J7">
            <v>0.55349999999999999</v>
          </cell>
          <cell r="K7">
            <v>0.54749999999999999</v>
          </cell>
          <cell r="L7">
            <v>0.55559999999999998</v>
          </cell>
          <cell r="M7">
            <v>0.56340000000000001</v>
          </cell>
          <cell r="N7">
            <v>0.5484</v>
          </cell>
          <cell r="O7">
            <v>0.54239999999999999</v>
          </cell>
          <cell r="P7">
            <v>0.52380000000000004</v>
          </cell>
          <cell r="Q7">
            <v>0.51029999999999998</v>
          </cell>
          <cell r="R7">
            <v>0.51139999999999997</v>
          </cell>
          <cell r="S7">
            <v>0.50729999999999997</v>
          </cell>
          <cell r="T7">
            <v>0.4889</v>
          </cell>
          <cell r="U7">
            <v>0.46260000000000001</v>
          </cell>
          <cell r="V7">
            <v>0.4577</v>
          </cell>
          <cell r="W7">
            <v>0.42370000000000002</v>
          </cell>
          <cell r="X7">
            <v>0.43480000000000002</v>
          </cell>
          <cell r="Y7">
            <v>0.43480000000000002</v>
          </cell>
          <cell r="Z7">
            <v>0.43480000000000002</v>
          </cell>
          <cell r="AA7">
            <v>0.43480000000000002</v>
          </cell>
          <cell r="AB7">
            <v>0.43480000000000002</v>
          </cell>
          <cell r="AC7">
            <v>0.43480000000000002</v>
          </cell>
          <cell r="AD7">
            <v>0.43480000000000002</v>
          </cell>
        </row>
        <row r="8">
          <cell r="A8" t="str">
            <v xml:space="preserve">Tonnage </v>
          </cell>
          <cell r="B8">
            <v>205824</v>
          </cell>
          <cell r="C8">
            <v>211317</v>
          </cell>
          <cell r="D8">
            <v>84033</v>
          </cell>
          <cell r="G8">
            <v>8337</v>
          </cell>
          <cell r="H8">
            <v>14215</v>
          </cell>
          <cell r="I8">
            <v>16626</v>
          </cell>
          <cell r="J8">
            <v>15220</v>
          </cell>
          <cell r="K8">
            <v>19847</v>
          </cell>
          <cell r="L8">
            <v>22099</v>
          </cell>
          <cell r="M8">
            <v>15008</v>
          </cell>
          <cell r="N8">
            <v>16389</v>
          </cell>
          <cell r="O8">
            <v>16771</v>
          </cell>
          <cell r="P8">
            <v>16003</v>
          </cell>
          <cell r="Q8">
            <v>20902</v>
          </cell>
          <cell r="R8">
            <v>24407</v>
          </cell>
          <cell r="S8">
            <v>9818</v>
          </cell>
          <cell r="T8">
            <v>14822</v>
          </cell>
          <cell r="U8">
            <v>26181</v>
          </cell>
          <cell r="V8">
            <v>18060</v>
          </cell>
          <cell r="W8">
            <v>15152</v>
          </cell>
          <cell r="X8">
            <v>19239</v>
          </cell>
          <cell r="Y8">
            <v>15994</v>
          </cell>
          <cell r="Z8">
            <v>17389</v>
          </cell>
          <cell r="AA8">
            <v>20115</v>
          </cell>
          <cell r="AB8">
            <v>15051</v>
          </cell>
          <cell r="AC8">
            <v>18133</v>
          </cell>
          <cell r="AD8">
            <v>21363</v>
          </cell>
        </row>
        <row r="10">
          <cell r="A10" t="str">
            <v>GROSS  SALES (with taxes)</v>
          </cell>
          <cell r="B10">
            <v>727642.62762000004</v>
          </cell>
          <cell r="C10">
            <v>596591.23702835315</v>
          </cell>
          <cell r="D10">
            <v>235803.71269999997</v>
          </cell>
          <cell r="G10">
            <v>28785.243199999997</v>
          </cell>
          <cell r="H10">
            <v>55929.646500000003</v>
          </cell>
          <cell r="I10">
            <v>64692.219700000001</v>
          </cell>
          <cell r="J10">
            <v>50342.485500000003</v>
          </cell>
          <cell r="K10">
            <v>69491.4375</v>
          </cell>
          <cell r="L10">
            <v>77132.836800000005</v>
          </cell>
          <cell r="M10">
            <v>57042.22176</v>
          </cell>
          <cell r="N10">
            <v>58944.773999999998</v>
          </cell>
          <cell r="O10">
            <v>60481.396800000002</v>
          </cell>
          <cell r="P10">
            <v>55468.324800000002</v>
          </cell>
          <cell r="Q10">
            <v>70476.002099999998</v>
          </cell>
          <cell r="R10">
            <v>78856.038959999991</v>
          </cell>
          <cell r="S10">
            <v>34595.830799999996</v>
          </cell>
          <cell r="T10">
            <v>43578.590400000001</v>
          </cell>
          <cell r="U10">
            <v>68165.960399999996</v>
          </cell>
          <cell r="V10">
            <v>52844.211199999998</v>
          </cell>
          <cell r="W10">
            <v>36619.119900000005</v>
          </cell>
          <cell r="X10">
            <v>53237.628832824092</v>
          </cell>
          <cell r="Y10">
            <v>45836.425523491242</v>
          </cell>
          <cell r="Z10">
            <v>48133.224793380476</v>
          </cell>
          <cell r="AA10">
            <v>56333.402582253977</v>
          </cell>
          <cell r="AB10">
            <v>43404.249466268077</v>
          </cell>
          <cell r="AC10">
            <v>51836.958403941157</v>
          </cell>
          <cell r="AD10">
            <v>62005.634726194236</v>
          </cell>
        </row>
        <row r="11">
          <cell r="A11" t="str">
            <v xml:space="preserve">  IPI  Tax</v>
          </cell>
          <cell r="B11">
            <v>30853.3469</v>
          </cell>
          <cell r="C11">
            <v>12776.466166092083</v>
          </cell>
          <cell r="D11">
            <v>7749.0983999999999</v>
          </cell>
          <cell r="G11">
            <v>1172.8471999999999</v>
          </cell>
          <cell r="H11">
            <v>2403.9405000000002</v>
          </cell>
          <cell r="I11">
            <v>2800.8362000000002</v>
          </cell>
          <cell r="J11">
            <v>2336.3235</v>
          </cell>
          <cell r="K11">
            <v>2807.58</v>
          </cell>
          <cell r="L11">
            <v>3178.0319999999997</v>
          </cell>
          <cell r="M11">
            <v>2489.6646000000001</v>
          </cell>
          <cell r="N11">
            <v>2529.2208000000001</v>
          </cell>
          <cell r="O11">
            <v>2533.5504000000001</v>
          </cell>
          <cell r="P11">
            <v>2280.1014</v>
          </cell>
          <cell r="Q11">
            <v>2923.5086999999999</v>
          </cell>
          <cell r="R11">
            <v>3397.7415999999998</v>
          </cell>
          <cell r="S11">
            <v>1415.8742999999999</v>
          </cell>
          <cell r="T11">
            <v>2015.7347</v>
          </cell>
          <cell r="U11">
            <v>3083.6916000000001</v>
          </cell>
          <cell r="V11">
            <v>672.81899999999996</v>
          </cell>
          <cell r="W11">
            <v>560.97879999999998</v>
          </cell>
          <cell r="X11">
            <v>730.94010971985472</v>
          </cell>
          <cell r="Y11">
            <v>632.45997467136522</v>
          </cell>
          <cell r="Z11">
            <v>683.00204550007368</v>
          </cell>
          <cell r="AA11">
            <v>783.11884911016273</v>
          </cell>
          <cell r="AB11">
            <v>606.02446735775004</v>
          </cell>
          <cell r="AC11">
            <v>726.40208288002816</v>
          </cell>
          <cell r="AD11">
            <v>865.42023685284971</v>
          </cell>
        </row>
        <row r="12">
          <cell r="A12" t="str">
            <v xml:space="preserve">  ICMS  Tax</v>
          </cell>
          <cell r="B12">
            <v>73630.777400000006</v>
          </cell>
          <cell r="C12">
            <v>63536.528806215654</v>
          </cell>
          <cell r="D12">
            <v>24832.250800000002</v>
          </cell>
          <cell r="G12">
            <v>2697.9923999999996</v>
          </cell>
          <cell r="H12">
            <v>5816.1675000000005</v>
          </cell>
          <cell r="I12">
            <v>6614.0711000000001</v>
          </cell>
          <cell r="J12">
            <v>5406.5879999999997</v>
          </cell>
          <cell r="K12">
            <v>7020.5924999999997</v>
          </cell>
          <cell r="L12">
            <v>7673.3915999999999</v>
          </cell>
          <cell r="M12">
            <v>5632.3098</v>
          </cell>
          <cell r="N12">
            <v>6211.7268000000004</v>
          </cell>
          <cell r="O12">
            <v>6117.7295999999997</v>
          </cell>
          <cell r="P12">
            <v>5674.8492000000006</v>
          </cell>
          <cell r="Q12">
            <v>7016.1147000000001</v>
          </cell>
          <cell r="R12">
            <v>7749.2441999999992</v>
          </cell>
          <cell r="S12">
            <v>3422.2457999999997</v>
          </cell>
          <cell r="T12">
            <v>4766.7749999999996</v>
          </cell>
          <cell r="U12">
            <v>7197.1307999999999</v>
          </cell>
          <cell r="V12">
            <v>5351.8860999999997</v>
          </cell>
          <cell r="W12">
            <v>4094.2131000000004</v>
          </cell>
          <cell r="X12">
            <v>5704.4235116699183</v>
          </cell>
          <cell r="Y12">
            <v>4872.4034317923988</v>
          </cell>
          <cell r="Z12">
            <v>5205.3722523548586</v>
          </cell>
          <cell r="AA12">
            <v>6039.5449604580999</v>
          </cell>
          <cell r="AB12">
            <v>4654.331315916691</v>
          </cell>
          <cell r="AC12">
            <v>5573.5700108064475</v>
          </cell>
          <cell r="AD12">
            <v>6654.632523217233</v>
          </cell>
        </row>
        <row r="13">
          <cell r="A13" t="str">
            <v xml:space="preserve">  ICMS Substitute Tax</v>
          </cell>
          <cell r="B13">
            <v>14727.521500000001</v>
          </cell>
          <cell r="C13">
            <v>7317.6500815988447</v>
          </cell>
          <cell r="D13">
            <v>3483.7377000000001</v>
          </cell>
          <cell r="G13">
            <v>405.00399999999996</v>
          </cell>
          <cell r="H13">
            <v>1240.1415</v>
          </cell>
          <cell r="I13">
            <v>1521.7457000000002</v>
          </cell>
          <cell r="J13">
            <v>839.10599999999999</v>
          </cell>
          <cell r="K13">
            <v>1518.7650000000001</v>
          </cell>
          <cell r="L13">
            <v>1938.4884</v>
          </cell>
          <cell r="M13">
            <v>923.976</v>
          </cell>
          <cell r="N13">
            <v>1000.83</v>
          </cell>
          <cell r="O13">
            <v>1025.6784</v>
          </cell>
          <cell r="P13">
            <v>1307.9286000000002</v>
          </cell>
          <cell r="Q13">
            <v>1493.6480999999999</v>
          </cell>
          <cell r="R13">
            <v>1512.2097999999999</v>
          </cell>
          <cell r="S13">
            <v>816.24569999999994</v>
          </cell>
          <cell r="T13">
            <v>797.39589999999998</v>
          </cell>
          <cell r="U13">
            <v>1094.9742000000001</v>
          </cell>
          <cell r="V13">
            <v>470.05790000000002</v>
          </cell>
          <cell r="W13">
            <v>305.06400000000002</v>
          </cell>
          <cell r="X13">
            <v>635.74790938424553</v>
          </cell>
          <cell r="Y13">
            <v>453.54709271053684</v>
          </cell>
          <cell r="Z13">
            <v>493.95122027999156</v>
          </cell>
          <cell r="AA13">
            <v>605.87796573003402</v>
          </cell>
          <cell r="AB13">
            <v>448.58125111950187</v>
          </cell>
          <cell r="AC13">
            <v>542.80389171917602</v>
          </cell>
          <cell r="AD13">
            <v>653.40305065535881</v>
          </cell>
        </row>
        <row r="14">
          <cell r="A14" t="str">
            <v xml:space="preserve"> Total Taxes Included in Sales</v>
          </cell>
          <cell r="B14">
            <v>119211.6458</v>
          </cell>
          <cell r="C14">
            <v>83630.64505390657</v>
          </cell>
          <cell r="D14">
            <v>36065.086900000002</v>
          </cell>
          <cell r="G14">
            <v>4275.8435999999992</v>
          </cell>
          <cell r="H14">
            <v>9460.2494999999999</v>
          </cell>
          <cell r="I14">
            <v>10936.653</v>
          </cell>
          <cell r="J14">
            <v>8582.0174999999999</v>
          </cell>
          <cell r="K14">
            <v>11346.9375</v>
          </cell>
          <cell r="L14">
            <v>12789.912</v>
          </cell>
          <cell r="M14">
            <v>9045.9503999999997</v>
          </cell>
          <cell r="N14">
            <v>9741.7775999999994</v>
          </cell>
          <cell r="O14">
            <v>9676.9583999999995</v>
          </cell>
          <cell r="P14">
            <v>9262.8791999999994</v>
          </cell>
          <cell r="Q14">
            <v>11433.271500000001</v>
          </cell>
          <cell r="R14">
            <v>12659.195599999999</v>
          </cell>
          <cell r="S14">
            <v>5654.3657999999996</v>
          </cell>
          <cell r="T14">
            <v>7579.9056</v>
          </cell>
          <cell r="U14">
            <v>11375.796600000001</v>
          </cell>
          <cell r="V14">
            <v>6494.762999999999</v>
          </cell>
          <cell r="W14">
            <v>4960.255900000001</v>
          </cell>
          <cell r="X14">
            <v>7071.1115307740192</v>
          </cell>
          <cell r="Y14">
            <v>5958.4104991743015</v>
          </cell>
          <cell r="Z14">
            <v>6382.3255181349241</v>
          </cell>
          <cell r="AA14">
            <v>7428.5417752982967</v>
          </cell>
          <cell r="AB14">
            <v>5708.9370343939427</v>
          </cell>
          <cell r="AC14">
            <v>6842.7759854056521</v>
          </cell>
          <cell r="AD14">
            <v>8173.4558107254416</v>
          </cell>
        </row>
        <row r="15">
          <cell r="A15" t="str">
            <v>GROSS  SALES - Net of Taxes</v>
          </cell>
          <cell r="B15">
            <v>608430.9818200001</v>
          </cell>
          <cell r="C15">
            <v>512960.59197444667</v>
          </cell>
          <cell r="D15">
            <v>199738.62579999998</v>
          </cell>
          <cell r="G15">
            <v>24509.399599999997</v>
          </cell>
          <cell r="H15">
            <v>46469.397000000004</v>
          </cell>
          <cell r="I15">
            <v>53755.566700000003</v>
          </cell>
          <cell r="J15">
            <v>41760.468000000001</v>
          </cell>
          <cell r="K15">
            <v>58144.5</v>
          </cell>
          <cell r="L15">
            <v>64342.924800000008</v>
          </cell>
          <cell r="M15">
            <v>47996.271359999999</v>
          </cell>
          <cell r="N15">
            <v>49202.996399999996</v>
          </cell>
          <cell r="O15">
            <v>50804.438399999999</v>
          </cell>
          <cell r="P15">
            <v>46205.445600000006</v>
          </cell>
          <cell r="Q15">
            <v>59042.730599999995</v>
          </cell>
          <cell r="R15">
            <v>66196.843359999999</v>
          </cell>
          <cell r="S15">
            <v>28941.464999999997</v>
          </cell>
          <cell r="T15">
            <v>35998.684800000003</v>
          </cell>
          <cell r="U15">
            <v>56790.163799999995</v>
          </cell>
          <cell r="V15">
            <v>46349.448199999999</v>
          </cell>
          <cell r="W15">
            <v>31658.864000000005</v>
          </cell>
          <cell r="X15">
            <v>46166.517302050073</v>
          </cell>
          <cell r="Y15">
            <v>39878.015024316941</v>
          </cell>
          <cell r="Z15">
            <v>41750.899275245552</v>
          </cell>
          <cell r="AA15">
            <v>48904.860806955679</v>
          </cell>
          <cell r="AB15">
            <v>37695.312431874132</v>
          </cell>
          <cell r="AC15">
            <v>44994.182418535507</v>
          </cell>
          <cell r="AD15">
            <v>53832.178915468794</v>
          </cell>
        </row>
        <row r="16">
          <cell r="A16" t="str">
            <v xml:space="preserve">  Returns</v>
          </cell>
          <cell r="B16">
            <v>20305.020700000001</v>
          </cell>
          <cell r="C16">
            <v>16616.310668616217</v>
          </cell>
          <cell r="D16">
            <v>6662.1995999999999</v>
          </cell>
          <cell r="G16">
            <v>1185.0527999999999</v>
          </cell>
          <cell r="H16">
            <v>1310.829</v>
          </cell>
          <cell r="I16">
            <v>1610.4522000000002</v>
          </cell>
          <cell r="J16">
            <v>926.00549999999998</v>
          </cell>
          <cell r="K16">
            <v>1568.04</v>
          </cell>
          <cell r="L16">
            <v>1086.7536</v>
          </cell>
          <cell r="M16">
            <v>1689.6366</v>
          </cell>
          <cell r="N16">
            <v>1862.9148</v>
          </cell>
          <cell r="O16">
            <v>1888.0944</v>
          </cell>
          <cell r="P16">
            <v>1538.9244000000001</v>
          </cell>
          <cell r="Q16">
            <v>1599.2801999999999</v>
          </cell>
          <cell r="R16">
            <v>4039.0371999999998</v>
          </cell>
          <cell r="S16">
            <v>1684.7432999999999</v>
          </cell>
          <cell r="T16">
            <v>688.37120000000004</v>
          </cell>
          <cell r="U16">
            <v>1728.7362000000001</v>
          </cell>
          <cell r="V16">
            <v>1630.3273999999999</v>
          </cell>
          <cell r="W16">
            <v>930.02150000000006</v>
          </cell>
          <cell r="X16">
            <v>1467.1343343932979</v>
          </cell>
          <cell r="Y16">
            <v>1290.5123378482731</v>
          </cell>
          <cell r="Z16">
            <v>1307.4922508230895</v>
          </cell>
          <cell r="AA16">
            <v>1555.6507044255436</v>
          </cell>
          <cell r="AB16">
            <v>1199.4852204330157</v>
          </cell>
          <cell r="AC16">
            <v>1424.1769052241962</v>
          </cell>
          <cell r="AD16">
            <v>1709.659315468801</v>
          </cell>
        </row>
        <row r="17">
          <cell r="A17" t="str">
            <v>GROSS SALES - Net of Returns</v>
          </cell>
          <cell r="B17">
            <v>588125.96111999999</v>
          </cell>
          <cell r="C17">
            <v>496344.28130583046</v>
          </cell>
          <cell r="D17">
            <v>193076.42619999999</v>
          </cell>
          <cell r="G17">
            <v>23324.346799999996</v>
          </cell>
          <cell r="H17">
            <v>45158.568000000007</v>
          </cell>
          <cell r="I17">
            <v>52145.114500000003</v>
          </cell>
          <cell r="J17">
            <v>40834.462500000001</v>
          </cell>
          <cell r="K17">
            <v>56576.46</v>
          </cell>
          <cell r="L17">
            <v>63256.171200000012</v>
          </cell>
          <cell r="M17">
            <v>46306.634760000001</v>
          </cell>
          <cell r="N17">
            <v>47340.081599999998</v>
          </cell>
          <cell r="O17">
            <v>48916.343999999997</v>
          </cell>
          <cell r="P17">
            <v>44666.521200000003</v>
          </cell>
          <cell r="Q17">
            <v>57443.450399999994</v>
          </cell>
          <cell r="R17">
            <v>62157.80616</v>
          </cell>
          <cell r="S17">
            <v>27256.721699999998</v>
          </cell>
          <cell r="T17">
            <v>35310.313600000001</v>
          </cell>
          <cell r="U17">
            <v>55061.427599999995</v>
          </cell>
          <cell r="V17">
            <v>44719.120799999997</v>
          </cell>
          <cell r="W17">
            <v>30728.842500000006</v>
          </cell>
          <cell r="X17">
            <v>44699.382967656777</v>
          </cell>
          <cell r="Y17">
            <v>38587.502686468666</v>
          </cell>
          <cell r="Z17">
            <v>40443.407024422464</v>
          </cell>
          <cell r="AA17">
            <v>47349.210102530138</v>
          </cell>
          <cell r="AB17">
            <v>36495.827211441116</v>
          </cell>
          <cell r="AC17">
            <v>43570.005513311313</v>
          </cell>
          <cell r="AD17">
            <v>52122.519599999992</v>
          </cell>
        </row>
        <row r="18">
          <cell r="A18" t="str">
            <v xml:space="preserve">  Customer Related Discounts</v>
          </cell>
          <cell r="B18">
            <v>16314.701919999998</v>
          </cell>
          <cell r="C18">
            <v>9961.5645957975812</v>
          </cell>
          <cell r="D18">
            <v>683.72661999999991</v>
          </cell>
          <cell r="G18">
            <v>643.01319999999998</v>
          </cell>
          <cell r="H18">
            <v>108.01050000000001</v>
          </cell>
          <cell r="I18">
            <v>2562.7593999999999</v>
          </cell>
          <cell r="J18">
            <v>1753.4880000000001</v>
          </cell>
          <cell r="K18">
            <v>2211.3525</v>
          </cell>
          <cell r="L18">
            <v>2523.5351999999998</v>
          </cell>
          <cell r="M18">
            <v>1319.4828</v>
          </cell>
          <cell r="N18">
            <v>1543.1976</v>
          </cell>
          <cell r="O18">
            <v>536.32512000000008</v>
          </cell>
          <cell r="P18">
            <v>1606.4946000000002</v>
          </cell>
          <cell r="Q18">
            <v>1329.3315</v>
          </cell>
          <cell r="R18">
            <v>177.7115</v>
          </cell>
          <cell r="S18">
            <v>678.26009999999997</v>
          </cell>
          <cell r="T18">
            <v>-24.640560000000001</v>
          </cell>
          <cell r="U18">
            <v>27.293400000000002</v>
          </cell>
          <cell r="V18">
            <v>1.3731</v>
          </cell>
          <cell r="W18">
            <v>1.44058</v>
          </cell>
          <cell r="X18">
            <v>1380.4541254125411</v>
          </cell>
          <cell r="Y18">
            <v>1195.8195819581958</v>
          </cell>
          <cell r="Z18">
            <v>1208.2561056105612</v>
          </cell>
          <cell r="AA18">
            <v>1434.0268426842686</v>
          </cell>
          <cell r="AB18">
            <v>1130.76699669967</v>
          </cell>
          <cell r="AC18">
            <v>1287.2758635863586</v>
          </cell>
          <cell r="AD18">
            <v>1641.2384598459846</v>
          </cell>
        </row>
        <row r="19">
          <cell r="A19" t="str">
            <v xml:space="preserve">  Consumer Related Discounts</v>
          </cell>
          <cell r="B19">
            <v>93145.379820000002</v>
          </cell>
          <cell r="C19">
            <v>67744.087463256321</v>
          </cell>
          <cell r="D19">
            <v>24517.714100000001</v>
          </cell>
          <cell r="G19">
            <v>3021.4407999999999</v>
          </cell>
          <cell r="H19">
            <v>7340.19</v>
          </cell>
          <cell r="I19">
            <v>7722.0439000000006</v>
          </cell>
          <cell r="J19">
            <v>4723.0154999999995</v>
          </cell>
          <cell r="K19">
            <v>8492.82</v>
          </cell>
          <cell r="L19">
            <v>8997.3863999999994</v>
          </cell>
          <cell r="M19">
            <v>7265.6064000000006</v>
          </cell>
          <cell r="N19">
            <v>7623.3083999999999</v>
          </cell>
          <cell r="O19">
            <v>8114.6294399999997</v>
          </cell>
          <cell r="P19">
            <v>7390.8180000000002</v>
          </cell>
          <cell r="Q19">
            <v>10922.9715</v>
          </cell>
          <cell r="R19">
            <v>11531.14948</v>
          </cell>
          <cell r="S19">
            <v>3980.2757999999999</v>
          </cell>
          <cell r="T19">
            <v>3654.5275000000001</v>
          </cell>
          <cell r="U19">
            <v>6912.1692000000003</v>
          </cell>
          <cell r="V19">
            <v>5501.5540000000001</v>
          </cell>
          <cell r="W19">
            <v>4469.1876000000002</v>
          </cell>
          <cell r="X19">
            <v>6902.2706270627059</v>
          </cell>
          <cell r="Y19">
            <v>7360.8105157315731</v>
          </cell>
          <cell r="Z19">
            <v>5117.9662257425753</v>
          </cell>
          <cell r="AA19">
            <v>6031.3217425742569</v>
          </cell>
          <cell r="AB19">
            <v>6221.6091643564359</v>
          </cell>
          <cell r="AC19">
            <v>5506.0230732673272</v>
          </cell>
          <cell r="AD19">
            <v>6086.372014521452</v>
          </cell>
        </row>
        <row r="20">
          <cell r="A20" t="str">
            <v xml:space="preserve">  Static Discounts</v>
          </cell>
          <cell r="B20">
            <v>17737.115559999998</v>
          </cell>
          <cell r="C20">
            <v>18632.468759636966</v>
          </cell>
          <cell r="D20">
            <v>12844.205670000001</v>
          </cell>
          <cell r="G20">
            <v>746.2059999999999</v>
          </cell>
          <cell r="H20">
            <v>2640.8850000000002</v>
          </cell>
          <cell r="I20">
            <v>1991.0317</v>
          </cell>
          <cell r="J20">
            <v>1911.2355</v>
          </cell>
          <cell r="K20">
            <v>2595.6974999999998</v>
          </cell>
          <cell r="L20">
            <v>1463.4503999999999</v>
          </cell>
          <cell r="M20">
            <v>1623.1554000000001</v>
          </cell>
          <cell r="N20">
            <v>1697.8463999999999</v>
          </cell>
          <cell r="O20">
            <v>-398.71823999999998</v>
          </cell>
          <cell r="P20">
            <v>1768.8726000000001</v>
          </cell>
          <cell r="Q20">
            <v>2318.2928999999999</v>
          </cell>
          <cell r="R20">
            <v>-620.8395999999999</v>
          </cell>
          <cell r="S20">
            <v>859.87349999999992</v>
          </cell>
          <cell r="T20">
            <v>1509.3809700000002</v>
          </cell>
          <cell r="U20">
            <v>2332.4292</v>
          </cell>
          <cell r="V20">
            <v>4435.5707000000002</v>
          </cell>
          <cell r="W20">
            <v>3706.9513000000002</v>
          </cell>
          <cell r="X20">
            <v>1154.8594129813005</v>
          </cell>
          <cell r="Y20">
            <v>676.35555555555561</v>
          </cell>
          <cell r="Z20">
            <v>726.10165016501662</v>
          </cell>
          <cell r="AA20">
            <v>849.07016941694008</v>
          </cell>
          <cell r="AB20">
            <v>689.17474147414748</v>
          </cell>
          <cell r="AC20">
            <v>750.40070407040707</v>
          </cell>
          <cell r="AD20">
            <v>942.30085597359584</v>
          </cell>
        </row>
        <row r="21">
          <cell r="B21">
            <v>0</v>
          </cell>
          <cell r="C21">
            <v>0</v>
          </cell>
          <cell r="D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A22" t="str">
            <v>Total Allowances</v>
          </cell>
          <cell r="B22">
            <v>127197.19730000001</v>
          </cell>
          <cell r="C22">
            <v>96338.120818690863</v>
          </cell>
          <cell r="D22">
            <v>38045.646389999994</v>
          </cell>
          <cell r="G22">
            <v>4410.66</v>
          </cell>
          <cell r="H22">
            <v>10089.085500000001</v>
          </cell>
          <cell r="I22">
            <v>12275.834999999999</v>
          </cell>
          <cell r="J22">
            <v>8387.7389999999996</v>
          </cell>
          <cell r="K22">
            <v>13299.87</v>
          </cell>
          <cell r="L22">
            <v>12984.371999999999</v>
          </cell>
          <cell r="M22">
            <v>10208.2446</v>
          </cell>
          <cell r="N22">
            <v>10864.3524</v>
          </cell>
          <cell r="O22">
            <v>8252.23632</v>
          </cell>
          <cell r="P22">
            <v>10766.185200000002</v>
          </cell>
          <cell r="Q22">
            <v>14570.5959</v>
          </cell>
          <cell r="R22">
            <v>11088.02138</v>
          </cell>
          <cell r="S22">
            <v>5518.4093999999996</v>
          </cell>
          <cell r="T22">
            <v>5139.2679100000005</v>
          </cell>
          <cell r="U22">
            <v>9271.8917999999994</v>
          </cell>
          <cell r="V22">
            <v>9938.497800000001</v>
          </cell>
          <cell r="W22">
            <v>8177.5794800000003</v>
          </cell>
          <cell r="X22">
            <v>9437.5841654565484</v>
          </cell>
          <cell r="Y22">
            <v>9232.985653245325</v>
          </cell>
          <cell r="Z22">
            <v>7052.3239815181532</v>
          </cell>
          <cell r="AA22">
            <v>8314.4187546754656</v>
          </cell>
          <cell r="AB22">
            <v>8041.5509025302536</v>
          </cell>
          <cell r="AC22">
            <v>7543.6996409240928</v>
          </cell>
          <cell r="AD22">
            <v>8669.9113303410322</v>
          </cell>
        </row>
        <row r="23">
          <cell r="A23" t="str">
            <v>NET SALES</v>
          </cell>
          <cell r="B23">
            <v>460928.76382000005</v>
          </cell>
          <cell r="C23">
            <v>400006.1604871396</v>
          </cell>
          <cell r="D23">
            <v>155030.77981000001</v>
          </cell>
          <cell r="G23">
            <v>18913.686799999996</v>
          </cell>
          <cell r="H23">
            <v>35069.482500000006</v>
          </cell>
          <cell r="I23">
            <v>39869.279500000004</v>
          </cell>
          <cell r="J23">
            <v>32446.7235</v>
          </cell>
          <cell r="K23">
            <v>43276.59</v>
          </cell>
          <cell r="L23">
            <v>50271.799200000009</v>
          </cell>
          <cell r="M23">
            <v>36098.390160000003</v>
          </cell>
          <cell r="N23">
            <v>36475.729200000002</v>
          </cell>
          <cell r="O23">
            <v>40664.107680000001</v>
          </cell>
          <cell r="P23">
            <v>33900.336000000003</v>
          </cell>
          <cell r="Q23">
            <v>42872.854499999994</v>
          </cell>
          <cell r="R23">
            <v>51069.784780000002</v>
          </cell>
          <cell r="S23">
            <v>21738.312299999998</v>
          </cell>
          <cell r="T23">
            <v>30171.045689999999</v>
          </cell>
          <cell r="U23">
            <v>45789.535799999998</v>
          </cell>
          <cell r="V23">
            <v>34780.622999999992</v>
          </cell>
          <cell r="W23">
            <v>22551.263020000006</v>
          </cell>
          <cell r="X23">
            <v>35261.798802200225</v>
          </cell>
          <cell r="Y23">
            <v>29354.517033223339</v>
          </cell>
          <cell r="Z23">
            <v>33391.083042904313</v>
          </cell>
          <cell r="AA23">
            <v>39034.791347854669</v>
          </cell>
          <cell r="AB23">
            <v>28454.276308910863</v>
          </cell>
          <cell r="AC23">
            <v>36026.305872387224</v>
          </cell>
          <cell r="AD23">
            <v>43452.608269658958</v>
          </cell>
        </row>
        <row r="24">
          <cell r="A24" t="str">
            <v xml:space="preserve">  G / N  %</v>
          </cell>
          <cell r="B24">
            <v>0.21627543368051894</v>
          </cell>
          <cell r="C24">
            <v>0.19409535769251784</v>
          </cell>
          <cell r="D24">
            <v>0.19704967167037815</v>
          </cell>
          <cell r="G24">
            <v>0.18910111557765041</v>
          </cell>
          <cell r="H24">
            <v>0.22341464636345421</v>
          </cell>
          <cell r="I24">
            <v>0.23541678099105523</v>
          </cell>
          <cell r="J24">
            <v>0.20540833615723481</v>
          </cell>
          <cell r="K24">
            <v>0.23507780444375631</v>
          </cell>
          <cell r="L24">
            <v>0.20526648631556754</v>
          </cell>
          <cell r="M24">
            <v>0.22044885474636033</v>
          </cell>
          <cell r="N24">
            <v>0.22949585283351095</v>
          </cell>
          <cell r="O24">
            <v>0.16870100349282033</v>
          </cell>
          <cell r="P24">
            <v>0.24103478199685721</v>
          </cell>
          <cell r="Q24">
            <v>0.25365112643024662</v>
          </cell>
          <cell r="R24">
            <v>0.17838501814974611</v>
          </cell>
          <cell r="S24">
            <v>0.20246049619386178</v>
          </cell>
          <cell r="T24">
            <v>0.14554580194949049</v>
          </cell>
          <cell r="U24">
            <v>0.16839177994723842</v>
          </cell>
          <cell r="V24">
            <v>0.22224269221321546</v>
          </cell>
          <cell r="W24">
            <v>0.26612064805239566</v>
          </cell>
          <cell r="X24">
            <v>0.21113455128195663</v>
          </cell>
          <cell r="Y24">
            <v>0.23927398796095248</v>
          </cell>
          <cell r="Z24">
            <v>0.17437512070284986</v>
          </cell>
          <cell r="AA24">
            <v>0.17559783440254642</v>
          </cell>
          <cell r="AB24">
            <v>0.2203416531961577</v>
          </cell>
          <cell r="AC24">
            <v>0.17313974492427767</v>
          </cell>
          <cell r="AD24">
            <v>0.16633714941019531</v>
          </cell>
        </row>
        <row r="26">
          <cell r="A26" t="str">
            <v xml:space="preserve"> Variable Factory Cost</v>
          </cell>
          <cell r="B26">
            <v>196134.4074</v>
          </cell>
          <cell r="C26">
            <v>175658.67453559954</v>
          </cell>
          <cell r="D26">
            <v>70378.718540000002</v>
          </cell>
          <cell r="G26">
            <v>7634.6027999999997</v>
          </cell>
          <cell r="H26">
            <v>14458.138500000001</v>
          </cell>
          <cell r="I26">
            <v>17165.566200000001</v>
          </cell>
          <cell r="J26">
            <v>14150.227499999999</v>
          </cell>
          <cell r="K26">
            <v>18396</v>
          </cell>
          <cell r="L26">
            <v>20861.1132</v>
          </cell>
          <cell r="M26">
            <v>15223.6314</v>
          </cell>
          <cell r="N26">
            <v>15720.9828</v>
          </cell>
          <cell r="O26">
            <v>16158.6384</v>
          </cell>
          <cell r="P26">
            <v>15107.963400000001</v>
          </cell>
          <cell r="Q26">
            <v>19292.4018</v>
          </cell>
          <cell r="R26">
            <v>21965.141399999997</v>
          </cell>
          <cell r="S26">
            <v>9634.641599999999</v>
          </cell>
          <cell r="T26">
            <v>13158.547939999999</v>
          </cell>
          <cell r="U26">
            <v>20867.4234</v>
          </cell>
          <cell r="V26">
            <v>15919.2637</v>
          </cell>
          <cell r="W26">
            <v>10798.841900000001</v>
          </cell>
          <cell r="X26">
            <v>15471.992079207923</v>
          </cell>
          <cell r="Y26">
            <v>13593.120352035203</v>
          </cell>
          <cell r="Z26">
            <v>14292.435643564359</v>
          </cell>
          <cell r="AA26">
            <v>16734.777557755777</v>
          </cell>
          <cell r="AB26">
            <v>12476.703190319033</v>
          </cell>
          <cell r="AC26">
            <v>14941.048184818481</v>
          </cell>
          <cell r="AD26">
            <v>17769.878987898788</v>
          </cell>
        </row>
        <row r="27">
          <cell r="A27" t="str">
            <v xml:space="preserve"> Variable Factory Variance</v>
          </cell>
          <cell r="B27">
            <v>-524.49415200000021</v>
          </cell>
          <cell r="C27">
            <v>-5816.5926430142972</v>
          </cell>
          <cell r="D27">
            <v>-2750.3553000000002</v>
          </cell>
          <cell r="G27">
            <v>1382.0067999999999</v>
          </cell>
          <cell r="H27">
            <v>1124.7795000000001</v>
          </cell>
          <cell r="I27">
            <v>69.820599999999999</v>
          </cell>
          <cell r="J27">
            <v>158.8545</v>
          </cell>
          <cell r="K27">
            <v>-84.314999999999998</v>
          </cell>
          <cell r="L27">
            <v>-1370.6651999999999</v>
          </cell>
          <cell r="M27">
            <v>-289.58760000000001</v>
          </cell>
          <cell r="N27">
            <v>-378.94439999999997</v>
          </cell>
          <cell r="O27">
            <v>846.49384799999996</v>
          </cell>
          <cell r="P27">
            <v>135.66420000000002</v>
          </cell>
          <cell r="Q27">
            <v>-296.99459999999999</v>
          </cell>
          <cell r="R27">
            <v>-1821.6067999999998</v>
          </cell>
          <cell r="S27">
            <v>-642.7491</v>
          </cell>
          <cell r="T27">
            <v>194.5822</v>
          </cell>
          <cell r="U27">
            <v>-825.27840000000003</v>
          </cell>
          <cell r="V27">
            <v>-717.21590000000003</v>
          </cell>
          <cell r="W27">
            <v>-759.69410000000005</v>
          </cell>
          <cell r="X27">
            <v>-152.05228646864566</v>
          </cell>
          <cell r="Y27">
            <v>-370.59262002200245</v>
          </cell>
          <cell r="Z27">
            <v>-484.00080088008662</v>
          </cell>
          <cell r="AA27">
            <v>-500.26394719471926</v>
          </cell>
          <cell r="AB27">
            <v>-480.17609152915361</v>
          </cell>
          <cell r="AC27">
            <v>-525.2259634763459</v>
          </cell>
          <cell r="AD27">
            <v>-553.9256334433444</v>
          </cell>
        </row>
        <row r="28">
          <cell r="A28" t="str">
            <v xml:space="preserve"> Purch. Finished Goods</v>
          </cell>
          <cell r="B28">
            <v>0</v>
          </cell>
          <cell r="C28">
            <v>0</v>
          </cell>
          <cell r="D28">
            <v>4.4533388843566057E-2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A29" t="str">
            <v xml:space="preserve"> PIS / Cofins</v>
          </cell>
          <cell r="B29">
            <v>20152.6345</v>
          </cell>
          <cell r="C29">
            <v>19633.334699999999</v>
          </cell>
          <cell r="D29">
            <v>7069.7887000000001</v>
          </cell>
          <cell r="G29">
            <v>727.3427999999999</v>
          </cell>
          <cell r="H29">
            <v>1664.2665</v>
          </cell>
          <cell r="I29">
            <v>1785.0037000000002</v>
          </cell>
          <cell r="J29">
            <v>1439.6534999999999</v>
          </cell>
          <cell r="K29">
            <v>1917.345</v>
          </cell>
          <cell r="L29">
            <v>2196.2867999999999</v>
          </cell>
          <cell r="M29">
            <v>1543.1526000000001</v>
          </cell>
          <cell r="N29">
            <v>1632.0383999999999</v>
          </cell>
          <cell r="O29">
            <v>1671.6768</v>
          </cell>
          <cell r="P29">
            <v>1495.9728000000002</v>
          </cell>
          <cell r="Q29">
            <v>1922.8103999999998</v>
          </cell>
          <cell r="R29">
            <v>2157.0852</v>
          </cell>
          <cell r="S29">
            <v>960.82619999999997</v>
          </cell>
          <cell r="T29">
            <v>1304.3851999999999</v>
          </cell>
          <cell r="U29">
            <v>1997.5068000000001</v>
          </cell>
          <cell r="V29">
            <v>1597.8307</v>
          </cell>
          <cell r="W29">
            <v>1209.2398000000001</v>
          </cell>
          <cell r="X29">
            <v>1811.3768</v>
          </cell>
          <cell r="Y29">
            <v>1602.2380000000001</v>
          </cell>
          <cell r="Z29">
            <v>1678.7628</v>
          </cell>
          <cell r="AA29">
            <v>1959.2088000000001</v>
          </cell>
          <cell r="AB29">
            <v>1515.7128</v>
          </cell>
          <cell r="AC29">
            <v>1810.0724</v>
          </cell>
          <cell r="AD29">
            <v>2186.1743999999999</v>
          </cell>
        </row>
        <row r="30">
          <cell r="A30" t="str">
            <v xml:space="preserve"> Freight</v>
          </cell>
          <cell r="B30">
            <v>18402.476379999996</v>
          </cell>
          <cell r="C30">
            <v>16557.677454345438</v>
          </cell>
          <cell r="D30">
            <v>6904.0460000000003</v>
          </cell>
          <cell r="G30">
            <v>586.42359999999996</v>
          </cell>
          <cell r="H30">
            <v>1622.9849999999999</v>
          </cell>
          <cell r="I30">
            <v>1715.1831000000002</v>
          </cell>
          <cell r="J30">
            <v>1157.922</v>
          </cell>
          <cell r="K30">
            <v>1643.0474999999999</v>
          </cell>
          <cell r="L30">
            <v>1910.7084</v>
          </cell>
          <cell r="M30">
            <v>1325.3421600000001</v>
          </cell>
          <cell r="N30">
            <v>1811.9136000000001</v>
          </cell>
          <cell r="O30">
            <v>1627.7424000000001</v>
          </cell>
          <cell r="P30">
            <v>1227.7872000000002</v>
          </cell>
          <cell r="Q30">
            <v>1848.0004199999998</v>
          </cell>
          <cell r="R30">
            <v>1925.4209999999998</v>
          </cell>
          <cell r="S30">
            <v>731.52659999999992</v>
          </cell>
          <cell r="T30">
            <v>1184.6047000000001</v>
          </cell>
          <cell r="U30">
            <v>2098.8162000000002</v>
          </cell>
          <cell r="V30">
            <v>1447.2474</v>
          </cell>
          <cell r="W30">
            <v>1441.8511000000001</v>
          </cell>
          <cell r="X30">
            <v>1456.0299229922991</v>
          </cell>
          <cell r="Y30">
            <v>1213.5368448844886</v>
          </cell>
          <cell r="Z30">
            <v>1315.8511683168317</v>
          </cell>
          <cell r="AA30">
            <v>1527.5973333333334</v>
          </cell>
          <cell r="AB30">
            <v>1138.8029042904293</v>
          </cell>
          <cell r="AC30">
            <v>1384.357280528053</v>
          </cell>
          <cell r="AD30">
            <v>1617.4560000000001</v>
          </cell>
        </row>
        <row r="31">
          <cell r="A31" t="str">
            <v xml:space="preserve"> Bad Debts</v>
          </cell>
          <cell r="B31">
            <v>416.63249999999999</v>
          </cell>
          <cell r="C31">
            <v>684.87565247524753</v>
          </cell>
          <cell r="D31">
            <v>228.55090000000001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71.292000000000002</v>
          </cell>
          <cell r="O31">
            <v>229.9776</v>
          </cell>
          <cell r="P31">
            <v>60.760800000000003</v>
          </cell>
          <cell r="Q31">
            <v>54.6021</v>
          </cell>
          <cell r="R31">
            <v>0</v>
          </cell>
          <cell r="S31">
            <v>0</v>
          </cell>
          <cell r="T31">
            <v>0</v>
          </cell>
          <cell r="U31">
            <v>187.81560000000002</v>
          </cell>
          <cell r="V31">
            <v>40.735300000000002</v>
          </cell>
          <cell r="W31">
            <v>0</v>
          </cell>
          <cell r="X31">
            <v>66.00924092409241</v>
          </cell>
          <cell r="Y31">
            <v>58.355995599559961</v>
          </cell>
          <cell r="Z31">
            <v>61.225962596259635</v>
          </cell>
          <cell r="AA31">
            <v>70.792519251925199</v>
          </cell>
          <cell r="AB31">
            <v>54.529372937293736</v>
          </cell>
          <cell r="AC31">
            <v>66.00924092409241</v>
          </cell>
          <cell r="AD31">
            <v>79.402420242024206</v>
          </cell>
        </row>
        <row r="32">
          <cell r="A32" t="str">
            <v xml:space="preserve"> Commissions</v>
          </cell>
          <cell r="B32">
            <v>1399.2915199999998</v>
          </cell>
          <cell r="C32">
            <v>1259.350493069307</v>
          </cell>
          <cell r="D32">
            <v>450.01980000000003</v>
          </cell>
          <cell r="G32">
            <v>125.93959999999998</v>
          </cell>
          <cell r="H32">
            <v>127.803</v>
          </cell>
          <cell r="I32">
            <v>45.2117</v>
          </cell>
          <cell r="J32">
            <v>145.017</v>
          </cell>
          <cell r="K32">
            <v>192.72</v>
          </cell>
          <cell r="L32">
            <v>183.90359999999998</v>
          </cell>
          <cell r="M32">
            <v>183.95009999999999</v>
          </cell>
          <cell r="N32">
            <v>178.7784</v>
          </cell>
          <cell r="O32">
            <v>191.73839999999998</v>
          </cell>
          <cell r="P32">
            <v>186.47280000000001</v>
          </cell>
          <cell r="Q32">
            <v>131.14709999999999</v>
          </cell>
          <cell r="R32">
            <v>-293.39017999999999</v>
          </cell>
          <cell r="S32">
            <v>90.806699999999992</v>
          </cell>
          <cell r="T32">
            <v>49.867800000000003</v>
          </cell>
          <cell r="U32">
            <v>171.62460000000002</v>
          </cell>
          <cell r="V32">
            <v>80.097499999999997</v>
          </cell>
          <cell r="W32">
            <v>57.623200000000004</v>
          </cell>
          <cell r="X32">
            <v>116.71199119911992</v>
          </cell>
          <cell r="Y32">
            <v>103.31881188118811</v>
          </cell>
          <cell r="Z32">
            <v>108.1020902090209</v>
          </cell>
          <cell r="AA32">
            <v>126.27854785478549</v>
          </cell>
          <cell r="AB32">
            <v>97.578877887788778</v>
          </cell>
          <cell r="AC32">
            <v>116.71199119911992</v>
          </cell>
          <cell r="AD32">
            <v>140.62838283828381</v>
          </cell>
        </row>
        <row r="33">
          <cell r="A33" t="str">
            <v xml:space="preserve"> Inventory Revaluation</v>
          </cell>
          <cell r="B33">
            <v>-166.48591680000015</v>
          </cell>
          <cell r="C33">
            <v>-1177.8040208089476</v>
          </cell>
          <cell r="D33">
            <v>-1018.62935</v>
          </cell>
          <cell r="G33">
            <v>-656.88319999999999</v>
          </cell>
          <cell r="H33">
            <v>-189.4425</v>
          </cell>
          <cell r="I33">
            <v>-33.765700000000002</v>
          </cell>
          <cell r="J33">
            <v>252.9495</v>
          </cell>
          <cell r="K33">
            <v>510.8175</v>
          </cell>
          <cell r="L33">
            <v>281.68919999999997</v>
          </cell>
          <cell r="M33">
            <v>203.95080000000002</v>
          </cell>
          <cell r="N33">
            <v>84.453599999999994</v>
          </cell>
          <cell r="O33">
            <v>11.3052432</v>
          </cell>
          <cell r="P33">
            <v>-461.99160000000006</v>
          </cell>
          <cell r="Q33">
            <v>-100.22292</v>
          </cell>
          <cell r="R33">
            <v>-69.345839999999995</v>
          </cell>
          <cell r="S33">
            <v>0</v>
          </cell>
          <cell r="T33">
            <v>-225.04067000000001</v>
          </cell>
          <cell r="U33">
            <v>-110.70018</v>
          </cell>
          <cell r="V33">
            <v>-608.74099999999999</v>
          </cell>
          <cell r="W33">
            <v>-74.147500000000008</v>
          </cell>
          <cell r="X33">
            <v>0</v>
          </cell>
          <cell r="Y33">
            <v>-159.17467080894758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A34" t="str">
            <v xml:space="preserve"> FASB 8 - Inventory Adjustments</v>
          </cell>
          <cell r="B34">
            <v>-2280.0319999999997</v>
          </cell>
          <cell r="C34">
            <v>157.93599999999492</v>
          </cell>
          <cell r="D34">
            <v>-1876.0739999999998</v>
          </cell>
          <cell r="G34">
            <v>-851</v>
          </cell>
          <cell r="H34">
            <v>-45</v>
          </cell>
          <cell r="I34">
            <v>-639</v>
          </cell>
          <cell r="J34">
            <v>-1959</v>
          </cell>
          <cell r="K34">
            <v>550</v>
          </cell>
          <cell r="L34">
            <v>983</v>
          </cell>
          <cell r="M34">
            <v>98.367999999999995</v>
          </cell>
          <cell r="N34">
            <v>-1061</v>
          </cell>
          <cell r="O34">
            <v>161.9</v>
          </cell>
          <cell r="P34">
            <v>-394</v>
          </cell>
          <cell r="Q34">
            <v>110.3</v>
          </cell>
          <cell r="R34">
            <v>765.4</v>
          </cell>
          <cell r="S34">
            <v>19</v>
          </cell>
          <cell r="T34">
            <v>-1086.5999999999999</v>
          </cell>
          <cell r="U34">
            <v>-78.474000000000004</v>
          </cell>
          <cell r="V34">
            <v>910</v>
          </cell>
          <cell r="W34">
            <v>-1640</v>
          </cell>
          <cell r="X34">
            <v>2089.3308653860877</v>
          </cell>
          <cell r="Y34">
            <v>116.46300733118551</v>
          </cell>
          <cell r="Z34">
            <v>-171.78387271727843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</row>
        <row r="35">
          <cell r="A35" t="str">
            <v xml:space="preserve"> Hyper / Econ. Adjust. </v>
          </cell>
          <cell r="B35">
            <v>6128.7255157583131</v>
          </cell>
          <cell r="C35">
            <v>10914.281316414155</v>
          </cell>
          <cell r="D35">
            <v>12600.425505596228</v>
          </cell>
          <cell r="G35">
            <v>1167.0465116581727</v>
          </cell>
          <cell r="H35">
            <v>-538.00402699997449</v>
          </cell>
          <cell r="I35">
            <v>-559.93699999993692</v>
          </cell>
          <cell r="J35">
            <v>2132.8515999999272</v>
          </cell>
          <cell r="K35">
            <v>1188.6365500001198</v>
          </cell>
          <cell r="L35">
            <v>-1447.4349500001435</v>
          </cell>
          <cell r="M35">
            <v>-203.37379999992268</v>
          </cell>
          <cell r="N35">
            <v>1140.4838000000159</v>
          </cell>
          <cell r="O35">
            <v>531.12995520006939</v>
          </cell>
          <cell r="P35">
            <v>1534.5266985997343</v>
          </cell>
          <cell r="Q35">
            <v>1350.9722745999986</v>
          </cell>
          <cell r="R35">
            <v>-168.17209729974672</v>
          </cell>
          <cell r="S35">
            <v>642.4215404643578</v>
          </cell>
          <cell r="T35">
            <v>2224.3452219999767</v>
          </cell>
          <cell r="U35">
            <v>3910.3446412239082</v>
          </cell>
          <cell r="V35">
            <v>1013.5881133773782</v>
          </cell>
          <cell r="W35">
            <v>4809.7259885306075</v>
          </cell>
          <cell r="X35">
            <v>-1686.1292660438194</v>
          </cell>
          <cell r="Y35">
            <v>-2.5394681433681399E-3</v>
          </cell>
          <cell r="Z35">
            <v>-2.44574776297668E-3</v>
          </cell>
          <cell r="AA35">
            <v>-2.5351481963298284E-3</v>
          </cell>
          <cell r="AB35">
            <v>-2.7231879212195054E-3</v>
          </cell>
          <cell r="AC35">
            <v>-2.2776243276894093E-3</v>
          </cell>
          <cell r="AD35">
            <v>-2.401961901341565E-3</v>
          </cell>
        </row>
        <row r="36">
          <cell r="B36">
            <v>3848.6935157583134</v>
          </cell>
          <cell r="D36">
            <v>10724.351505596227</v>
          </cell>
          <cell r="G36">
            <v>316.04651165817268</v>
          </cell>
          <cell r="H36">
            <v>-583.00402699997449</v>
          </cell>
          <cell r="I36">
            <v>-1198.9369999999369</v>
          </cell>
          <cell r="J36">
            <v>173.8515999999272</v>
          </cell>
          <cell r="K36">
            <v>1738.6365500001198</v>
          </cell>
          <cell r="L36">
            <v>-464.43495000014354</v>
          </cell>
          <cell r="M36">
            <v>-105.00579999992269</v>
          </cell>
          <cell r="N36">
            <v>79.48380000001589</v>
          </cell>
          <cell r="O36">
            <v>693.02995520006937</v>
          </cell>
          <cell r="P36">
            <v>1140.5266985997343</v>
          </cell>
          <cell r="Q36">
            <v>1461.2722745999986</v>
          </cell>
          <cell r="R36">
            <v>597.22790270025325</v>
          </cell>
          <cell r="W36">
            <v>3169.7259885306075</v>
          </cell>
        </row>
        <row r="37">
          <cell r="A37" t="str">
            <v>TOTAL VARIABLE COSTS</v>
          </cell>
          <cell r="B37">
            <v>239663.15574695828</v>
          </cell>
          <cell r="C37">
            <v>217871.73348808044</v>
          </cell>
          <cell r="D37">
            <v>91986.490795596241</v>
          </cell>
          <cell r="G37">
            <v>10115.478911658172</v>
          </cell>
          <cell r="H37">
            <v>18225.525973000029</v>
          </cell>
          <cell r="I37">
            <v>19548.082600000067</v>
          </cell>
          <cell r="J37">
            <v>17478.475599999925</v>
          </cell>
          <cell r="K37">
            <v>24314.251550000125</v>
          </cell>
          <cell r="L37">
            <v>23598.601049999856</v>
          </cell>
          <cell r="M37">
            <v>18085.433660000075</v>
          </cell>
          <cell r="N37">
            <v>19199.998200000016</v>
          </cell>
          <cell r="O37">
            <v>21430.602646400068</v>
          </cell>
          <cell r="P37">
            <v>18893.15629859973</v>
          </cell>
          <cell r="Q37">
            <v>24313.016574599995</v>
          </cell>
          <cell r="R37">
            <v>24460.53268270025</v>
          </cell>
          <cell r="S37">
            <v>11436.473540464354</v>
          </cell>
          <cell r="T37">
            <v>16804.692391999975</v>
          </cell>
          <cell r="U37">
            <v>28219.07866122391</v>
          </cell>
          <cell r="V37">
            <v>19682.805813377381</v>
          </cell>
          <cell r="W37">
            <v>15843.440388530609</v>
          </cell>
          <cell r="X37">
            <v>19173.26934719706</v>
          </cell>
          <cell r="Y37">
            <v>16157.263181432534</v>
          </cell>
          <cell r="Z37">
            <v>16800.59054534134</v>
          </cell>
          <cell r="AA37">
            <v>19918.388275852907</v>
          </cell>
          <cell r="AB37">
            <v>14803.148330717468</v>
          </cell>
          <cell r="AC37">
            <v>17792.970856369077</v>
          </cell>
          <cell r="AD37">
            <v>21239.612155573854</v>
          </cell>
        </row>
        <row r="38">
          <cell r="B38">
            <v>0</v>
          </cell>
        </row>
        <row r="39">
          <cell r="A39" t="str">
            <v>MARGIN</v>
          </cell>
          <cell r="B39">
            <v>221265.60807304175</v>
          </cell>
          <cell r="C39">
            <v>182134.42699905913</v>
          </cell>
          <cell r="D39">
            <v>63044.289014403766</v>
          </cell>
          <cell r="G39">
            <v>8798.2078883418235</v>
          </cell>
          <cell r="H39">
            <v>16843.956526999977</v>
          </cell>
          <cell r="I39">
            <v>20321.196899999937</v>
          </cell>
          <cell r="J39">
            <v>14968.247900000075</v>
          </cell>
          <cell r="K39">
            <v>18962.338449999872</v>
          </cell>
          <cell r="L39">
            <v>26673.198150000153</v>
          </cell>
          <cell r="M39">
            <v>18012.956499999927</v>
          </cell>
          <cell r="N39">
            <v>17275.730999999985</v>
          </cell>
          <cell r="O39">
            <v>19233.505033599933</v>
          </cell>
          <cell r="P39">
            <v>15007.179701400273</v>
          </cell>
          <cell r="Q39">
            <v>18559.837925399999</v>
          </cell>
          <cell r="R39">
            <v>26609.252097299752</v>
          </cell>
          <cell r="S39">
            <v>10301.838759535643</v>
          </cell>
          <cell r="T39">
            <v>13366.353298000024</v>
          </cell>
          <cell r="U39">
            <v>17570.457138776088</v>
          </cell>
          <cell r="V39">
            <v>15097.817186622611</v>
          </cell>
          <cell r="W39">
            <v>6707.8226314693966</v>
          </cell>
          <cell r="X39">
            <v>16088.529455003165</v>
          </cell>
          <cell r="Y39">
            <v>13197.253851790805</v>
          </cell>
          <cell r="Z39">
            <v>16590.492497562973</v>
          </cell>
          <cell r="AA39">
            <v>19116.403072001762</v>
          </cell>
          <cell r="AB39">
            <v>13651.127978193395</v>
          </cell>
          <cell r="AC39">
            <v>18233.335016018147</v>
          </cell>
          <cell r="AD39">
            <v>22212.996114085105</v>
          </cell>
        </row>
        <row r="40">
          <cell r="A40" t="str">
            <v xml:space="preserve"> % Sales</v>
          </cell>
          <cell r="B40">
            <v>0.48004295986928136</v>
          </cell>
          <cell r="C40">
            <v>0.45532905487568071</v>
          </cell>
          <cell r="D40">
            <v>0.40665659484954225</v>
          </cell>
          <cell r="G40">
            <v>0.46517677813834929</v>
          </cell>
          <cell r="H40">
            <v>0.48030239759026883</v>
          </cell>
          <cell r="I40">
            <v>0.50969561413819719</v>
          </cell>
          <cell r="J40">
            <v>0.46131770130811744</v>
          </cell>
          <cell r="K40">
            <v>0.43816618753926484</v>
          </cell>
          <cell r="L40">
            <v>0.5305797400225164</v>
          </cell>
          <cell r="M40">
            <v>0.49899611645174613</v>
          </cell>
          <cell r="N40">
            <v>0.47362263562368984</v>
          </cell>
          <cell r="O40">
            <v>0.47298480480513849</v>
          </cell>
          <cell r="P40">
            <v>0.44268527903087074</v>
          </cell>
          <cell r="Q40">
            <v>0.43290418008905851</v>
          </cell>
          <cell r="R40">
            <v>0.52103709095168327</v>
          </cell>
          <cell r="S40">
            <v>0.47390241787701454</v>
          </cell>
          <cell r="T40">
            <v>0.44301922562896839</v>
          </cell>
          <cell r="U40">
            <v>0.38372210662978784</v>
          </cell>
          <cell r="V40">
            <v>0.43408702560108298</v>
          </cell>
          <cell r="W40">
            <v>0.29744775827058734</v>
          </cell>
          <cell r="X40">
            <v>0.45625946495954972</v>
          </cell>
          <cell r="Y40">
            <v>0.44958170617674276</v>
          </cell>
          <cell r="Z40">
            <v>0.49685397973602097</v>
          </cell>
          <cell r="AA40">
            <v>0.4897273025401323</v>
          </cell>
          <cell r="AB40">
            <v>0.47975663938844754</v>
          </cell>
          <cell r="AC40">
            <v>0.50611170294851948</v>
          </cell>
          <cell r="AD40">
            <v>0.51120052394174598</v>
          </cell>
        </row>
        <row r="42">
          <cell r="A42" t="str">
            <v>N.V. Factory Overh.  (Excl. Deprec.)</v>
          </cell>
          <cell r="B42">
            <v>24730.670199999997</v>
          </cell>
          <cell r="C42">
            <v>20368.511299999998</v>
          </cell>
          <cell r="D42">
            <v>9052.4064999999991</v>
          </cell>
          <cell r="G42">
            <v>1820.2987999999998</v>
          </cell>
          <cell r="H42">
            <v>2043.1514999999999</v>
          </cell>
          <cell r="I42">
            <v>2077.4490000000001</v>
          </cell>
          <cell r="J42">
            <v>2004.2235000000001</v>
          </cell>
          <cell r="K42">
            <v>2033.9624999999999</v>
          </cell>
          <cell r="L42">
            <v>2047.9415999999999</v>
          </cell>
          <cell r="M42">
            <v>1893.0240000000001</v>
          </cell>
          <cell r="N42">
            <v>2226.5039999999999</v>
          </cell>
          <cell r="O42">
            <v>2018.8127999999999</v>
          </cell>
          <cell r="P42">
            <v>2426.7654000000002</v>
          </cell>
          <cell r="Q42">
            <v>2238.6860999999999</v>
          </cell>
          <cell r="R42">
            <v>1899.8509999999999</v>
          </cell>
          <cell r="S42">
            <v>1845.5573999999999</v>
          </cell>
          <cell r="T42">
            <v>1741.4618</v>
          </cell>
          <cell r="U42">
            <v>1777.7718</v>
          </cell>
          <cell r="V42">
            <v>1872.9084</v>
          </cell>
          <cell r="W42">
            <v>1814.7071000000001</v>
          </cell>
          <cell r="X42">
            <v>1650.5008</v>
          </cell>
          <cell r="Y42">
            <v>1612.2384000000002</v>
          </cell>
          <cell r="Z42">
            <v>1612.2384000000002</v>
          </cell>
          <cell r="AA42">
            <v>1611.3688</v>
          </cell>
          <cell r="AB42">
            <v>1611.8036</v>
          </cell>
          <cell r="AC42">
            <v>1611.8036</v>
          </cell>
          <cell r="AD42">
            <v>1606.1512</v>
          </cell>
        </row>
        <row r="43">
          <cell r="A43" t="str">
            <v>N.V. Factory Overh. - Depreciation</v>
          </cell>
          <cell r="B43">
            <v>7599.8690000000006</v>
          </cell>
          <cell r="C43">
            <v>7154.0006600000015</v>
          </cell>
          <cell r="D43">
            <v>3017.2264999999998</v>
          </cell>
          <cell r="G43">
            <v>609.72519999999997</v>
          </cell>
          <cell r="H43">
            <v>620.91899999999998</v>
          </cell>
          <cell r="I43">
            <v>666.72950000000003</v>
          </cell>
          <cell r="J43">
            <v>644.274</v>
          </cell>
          <cell r="K43">
            <v>634.005</v>
          </cell>
          <cell r="L43">
            <v>642.82920000000001</v>
          </cell>
          <cell r="M43">
            <v>652.98059999999998</v>
          </cell>
          <cell r="N43">
            <v>635.59559999999999</v>
          </cell>
          <cell r="O43">
            <v>631.35360000000003</v>
          </cell>
          <cell r="P43">
            <v>615.46500000000003</v>
          </cell>
          <cell r="Q43">
            <v>608.78789999999992</v>
          </cell>
          <cell r="R43">
            <v>637.20439999999996</v>
          </cell>
          <cell r="S43">
            <v>637.16879999999992</v>
          </cell>
          <cell r="T43">
            <v>630.68100000000004</v>
          </cell>
          <cell r="U43">
            <v>600.45479999999998</v>
          </cell>
          <cell r="V43">
            <v>596.84079999999994</v>
          </cell>
          <cell r="W43">
            <v>552.08109999999999</v>
          </cell>
          <cell r="X43">
            <v>591.15408000000002</v>
          </cell>
          <cell r="Y43">
            <v>591.15408000000002</v>
          </cell>
          <cell r="Z43">
            <v>591.15408000000002</v>
          </cell>
          <cell r="AA43">
            <v>591.15408000000002</v>
          </cell>
          <cell r="AB43">
            <v>591.15408000000002</v>
          </cell>
          <cell r="AC43">
            <v>591.15408000000002</v>
          </cell>
          <cell r="AD43">
            <v>589.84968000000003</v>
          </cell>
        </row>
        <row r="44">
          <cell r="A44" t="str">
            <v>N.V. Factory Overh. - Intercompany</v>
          </cell>
          <cell r="B44">
            <v>-4238.2794000000004</v>
          </cell>
          <cell r="C44">
            <v>-4975.0235000000002</v>
          </cell>
          <cell r="D44">
            <v>-2650.5826999999999</v>
          </cell>
          <cell r="G44">
            <v>-217.48159999999999</v>
          </cell>
          <cell r="H44">
            <v>-206.4075</v>
          </cell>
          <cell r="I44">
            <v>-210.03410000000002</v>
          </cell>
          <cell r="J44">
            <v>-283.94549999999998</v>
          </cell>
          <cell r="K44">
            <v>-427.59750000000003</v>
          </cell>
          <cell r="L44">
            <v>-406.14359999999999</v>
          </cell>
          <cell r="M44">
            <v>-375.2244</v>
          </cell>
          <cell r="N44">
            <v>-331.78199999999998</v>
          </cell>
          <cell r="O44">
            <v>-260.35199999999998</v>
          </cell>
          <cell r="P44">
            <v>-355.13640000000004</v>
          </cell>
          <cell r="Q44">
            <v>-843.01559999999995</v>
          </cell>
          <cell r="R44">
            <v>-321.1592</v>
          </cell>
          <cell r="S44">
            <v>-534.18689999999992</v>
          </cell>
          <cell r="T44">
            <v>-482.54430000000002</v>
          </cell>
          <cell r="U44">
            <v>-537.07860000000005</v>
          </cell>
          <cell r="V44">
            <v>-522.23569999999995</v>
          </cell>
          <cell r="W44">
            <v>-574.53719999999998</v>
          </cell>
          <cell r="X44">
            <v>-332.18720000000002</v>
          </cell>
          <cell r="Y44">
            <v>-332.18720000000002</v>
          </cell>
          <cell r="Z44">
            <v>-332.18720000000002</v>
          </cell>
          <cell r="AA44">
            <v>-332.18720000000002</v>
          </cell>
          <cell r="AB44">
            <v>-332.18720000000002</v>
          </cell>
          <cell r="AC44">
            <v>-332.18720000000002</v>
          </cell>
          <cell r="AD44">
            <v>-331.31760000000003</v>
          </cell>
        </row>
        <row r="45">
          <cell r="A45" t="str">
            <v>N.V. Factory Overh. - Variances</v>
          </cell>
          <cell r="B45">
            <v>0</v>
          </cell>
          <cell r="C45">
            <v>0</v>
          </cell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Other Plant Cost</v>
          </cell>
          <cell r="B46">
            <v>1169.1496000000002</v>
          </cell>
          <cell r="C46">
            <v>1605.517082516345</v>
          </cell>
          <cell r="D46">
            <v>843.24570000000028</v>
          </cell>
          <cell r="G46">
            <v>140.36439999999999</v>
          </cell>
          <cell r="H46">
            <v>274.83300000000003</v>
          </cell>
          <cell r="I46">
            <v>-442.3879</v>
          </cell>
          <cell r="J46">
            <v>153.31950000000001</v>
          </cell>
          <cell r="K46">
            <v>134.685</v>
          </cell>
          <cell r="L46">
            <v>927.85199999999998</v>
          </cell>
          <cell r="M46">
            <v>194.93639999999999</v>
          </cell>
          <cell r="N46">
            <v>30.161999999999999</v>
          </cell>
          <cell r="O46">
            <v>94.92</v>
          </cell>
          <cell r="P46">
            <v>119.42640000000002</v>
          </cell>
          <cell r="Q46">
            <v>109.2042</v>
          </cell>
          <cell r="R46">
            <v>-568.16539999999998</v>
          </cell>
          <cell r="S46">
            <v>102.9819</v>
          </cell>
          <cell r="T46">
            <v>93.379900000000006</v>
          </cell>
          <cell r="U46">
            <v>1313.7840000000001</v>
          </cell>
          <cell r="V46">
            <v>-804.1789</v>
          </cell>
          <cell r="W46">
            <v>137.27880000000002</v>
          </cell>
          <cell r="X46">
            <v>109.08210489258187</v>
          </cell>
          <cell r="Y46">
            <v>109.15474627062707</v>
          </cell>
          <cell r="Z46">
            <v>109.15474627062707</v>
          </cell>
          <cell r="AA46">
            <v>109.15474627062707</v>
          </cell>
          <cell r="AB46">
            <v>109.15474627062707</v>
          </cell>
          <cell r="AC46">
            <v>109.15474627062707</v>
          </cell>
          <cell r="AD46">
            <v>107.41554627062706</v>
          </cell>
        </row>
        <row r="47">
          <cell r="A47" t="str">
            <v>Deprec. Adjust.</v>
          </cell>
          <cell r="B47">
            <v>7927</v>
          </cell>
          <cell r="C47">
            <v>8586</v>
          </cell>
          <cell r="D47">
            <v>3476</v>
          </cell>
          <cell r="G47">
            <v>679</v>
          </cell>
          <cell r="H47">
            <v>666</v>
          </cell>
          <cell r="I47">
            <v>655</v>
          </cell>
          <cell r="J47">
            <v>675</v>
          </cell>
          <cell r="K47">
            <v>680</v>
          </cell>
          <cell r="L47">
            <v>666</v>
          </cell>
          <cell r="M47">
            <v>650</v>
          </cell>
          <cell r="N47">
            <v>647</v>
          </cell>
          <cell r="O47">
            <v>666</v>
          </cell>
          <cell r="P47">
            <v>639</v>
          </cell>
          <cell r="Q47">
            <v>656</v>
          </cell>
          <cell r="R47">
            <v>648</v>
          </cell>
          <cell r="S47">
            <v>644</v>
          </cell>
          <cell r="T47">
            <v>668</v>
          </cell>
          <cell r="U47">
            <v>703</v>
          </cell>
          <cell r="V47">
            <v>708</v>
          </cell>
          <cell r="W47">
            <v>753</v>
          </cell>
          <cell r="X47">
            <v>727</v>
          </cell>
          <cell r="Y47">
            <v>730</v>
          </cell>
          <cell r="Z47">
            <v>731</v>
          </cell>
          <cell r="AA47">
            <v>731</v>
          </cell>
          <cell r="AB47">
            <v>732</v>
          </cell>
          <cell r="AC47">
            <v>731</v>
          </cell>
          <cell r="AD47">
            <v>728</v>
          </cell>
        </row>
        <row r="48">
          <cell r="A48" t="str">
            <v>Total N.V. Factory Exp.</v>
          </cell>
          <cell r="B48">
            <v>37188.409399999997</v>
          </cell>
          <cell r="C48">
            <v>32739.005542516348</v>
          </cell>
          <cell r="D48">
            <v>13738.296</v>
          </cell>
          <cell r="G48">
            <v>3031.9067999999997</v>
          </cell>
          <cell r="H48">
            <v>3398.4960000000001</v>
          </cell>
          <cell r="I48">
            <v>2746.7565</v>
          </cell>
          <cell r="J48">
            <v>3192.8715000000002</v>
          </cell>
          <cell r="K48">
            <v>3055.0549999999998</v>
          </cell>
          <cell r="L48">
            <v>3878.4791999999998</v>
          </cell>
          <cell r="M48">
            <v>3015.7166000000002</v>
          </cell>
          <cell r="N48">
            <v>3207.4795999999997</v>
          </cell>
          <cell r="O48">
            <v>3150.7344000000003</v>
          </cell>
          <cell r="P48">
            <v>3445.5204000000003</v>
          </cell>
          <cell r="Q48">
            <v>2769.6625999999997</v>
          </cell>
          <cell r="R48">
            <v>2295.7307999999998</v>
          </cell>
          <cell r="S48">
            <v>2695.5212000000001</v>
          </cell>
          <cell r="T48">
            <v>2650.9784</v>
          </cell>
          <cell r="U48">
            <v>3857.9319999999998</v>
          </cell>
          <cell r="V48">
            <v>1851.3346000000001</v>
          </cell>
          <cell r="W48">
            <v>2682.5298000000003</v>
          </cell>
          <cell r="X48">
            <v>2745.5497848925816</v>
          </cell>
          <cell r="Y48">
            <v>2710.3600262706277</v>
          </cell>
          <cell r="Z48">
            <v>2711.3600262706277</v>
          </cell>
          <cell r="AA48">
            <v>2710.4904262706268</v>
          </cell>
          <cell r="AB48">
            <v>2711.9252262706268</v>
          </cell>
          <cell r="AC48">
            <v>2710.9252262706268</v>
          </cell>
          <cell r="AD48">
            <v>2700.0988262706269</v>
          </cell>
        </row>
        <row r="49">
          <cell r="A49" t="str">
            <v xml:space="preserve"> % Sales</v>
          </cell>
          <cell r="B49">
            <v>8.0681468198679523E-2</v>
          </cell>
          <cell r="C49">
            <v>8.1846253324313292E-2</v>
          </cell>
          <cell r="D49">
            <v>8.8616570314857146E-2</v>
          </cell>
          <cell r="G49">
            <v>0.1603022632266492</v>
          </cell>
          <cell r="H49">
            <v>9.6907503553837718E-2</v>
          </cell>
          <cell r="I49">
            <v>6.8894059146466388E-2</v>
          </cell>
          <cell r="J49">
            <v>9.8403510604083033E-2</v>
          </cell>
          <cell r="K49">
            <v>7.0593708977532657E-2</v>
          </cell>
          <cell r="L49">
            <v>7.7150196764789736E-2</v>
          </cell>
          <cell r="M49">
            <v>8.3541581401091483E-2</v>
          </cell>
          <cell r="N49">
            <v>8.7934625855265958E-2</v>
          </cell>
          <cell r="O49">
            <v>7.7481951031465504E-2</v>
          </cell>
          <cell r="P49">
            <v>0.10163676253828281</v>
          </cell>
          <cell r="Q49">
            <v>6.4601777332087842E-2</v>
          </cell>
          <cell r="R49">
            <v>4.4952819164788334E-2</v>
          </cell>
          <cell r="S49">
            <v>0.12399864178968487</v>
          </cell>
          <cell r="T49">
            <v>8.7864982448342843E-2</v>
          </cell>
          <cell r="U49">
            <v>8.4253573061992035E-2</v>
          </cell>
          <cell r="V49">
            <v>5.3228908521851394E-2</v>
          </cell>
          <cell r="W49">
            <v>0.11895253040244128</v>
          </cell>
          <cell r="X49">
            <v>7.7861875404985514E-2</v>
          </cell>
          <cell r="Y49">
            <v>9.2331957742757334E-2</v>
          </cell>
          <cell r="Z49">
            <v>8.1200122283748399E-2</v>
          </cell>
          <cell r="AA49">
            <v>6.9437810032500505E-2</v>
          </cell>
          <cell r="AB49">
            <v>9.5308177822865547E-2</v>
          </cell>
          <cell r="AC49">
            <v>7.5248493028213764E-2</v>
          </cell>
          <cell r="AD49">
            <v>6.2138935585047191E-2</v>
          </cell>
        </row>
        <row r="51">
          <cell r="A51" t="str">
            <v>Selling</v>
          </cell>
          <cell r="B51">
            <v>19827.847599999997</v>
          </cell>
          <cell r="C51">
            <v>17626.348900000001</v>
          </cell>
          <cell r="D51">
            <v>7132.8857000000007</v>
          </cell>
          <cell r="G51">
            <v>1327.6363999999999</v>
          </cell>
          <cell r="H51">
            <v>1405.2674999999999</v>
          </cell>
          <cell r="I51">
            <v>1402.135</v>
          </cell>
          <cell r="J51">
            <v>1946.6595</v>
          </cell>
          <cell r="K51">
            <v>1553.8050000000001</v>
          </cell>
          <cell r="L51">
            <v>1727.3604</v>
          </cell>
          <cell r="M51">
            <v>1712.1726000000001</v>
          </cell>
          <cell r="N51">
            <v>1321.644</v>
          </cell>
          <cell r="O51">
            <v>1586.52</v>
          </cell>
          <cell r="P51">
            <v>1907.6796000000002</v>
          </cell>
          <cell r="Q51">
            <v>1800.3383999999999</v>
          </cell>
          <cell r="R51">
            <v>2136.6291999999999</v>
          </cell>
          <cell r="S51">
            <v>1587.8489999999999</v>
          </cell>
          <cell r="T51">
            <v>1493.5895</v>
          </cell>
          <cell r="U51">
            <v>1210.6242</v>
          </cell>
          <cell r="V51">
            <v>1339.2302</v>
          </cell>
          <cell r="W51">
            <v>1501.5928000000001</v>
          </cell>
          <cell r="X51">
            <v>1532.2352000000001</v>
          </cell>
          <cell r="Y51">
            <v>1471.798</v>
          </cell>
          <cell r="Z51">
            <v>1451.7972</v>
          </cell>
          <cell r="AA51">
            <v>1517.0172</v>
          </cell>
          <cell r="AB51">
            <v>1494.8424</v>
          </cell>
          <cell r="AC51">
            <v>1449.1884</v>
          </cell>
          <cell r="AD51">
            <v>1576.5848000000001</v>
          </cell>
        </row>
        <row r="52">
          <cell r="A52" t="str">
            <v>Product Mngt. (Marketing)</v>
          </cell>
          <cell r="B52">
            <v>5180.0748999999996</v>
          </cell>
          <cell r="C52">
            <v>4347.2261000000008</v>
          </cell>
          <cell r="D52">
            <v>1907.9981</v>
          </cell>
          <cell r="G52">
            <v>350.0788</v>
          </cell>
          <cell r="H52">
            <v>458.62049999999999</v>
          </cell>
          <cell r="I52">
            <v>426.36350000000004</v>
          </cell>
          <cell r="J52">
            <v>420.10649999999998</v>
          </cell>
          <cell r="K52">
            <v>387.63</v>
          </cell>
          <cell r="L52">
            <v>467.25959999999998</v>
          </cell>
          <cell r="M52">
            <v>456.35399999999998</v>
          </cell>
          <cell r="N52">
            <v>460.10759999999999</v>
          </cell>
          <cell r="O52">
            <v>400.83359999999999</v>
          </cell>
          <cell r="P52">
            <v>494.99100000000004</v>
          </cell>
          <cell r="Q52">
            <v>422.52839999999998</v>
          </cell>
          <cell r="R52">
            <v>435.20139999999998</v>
          </cell>
          <cell r="S52">
            <v>344.964</v>
          </cell>
          <cell r="T52">
            <v>367.65280000000001</v>
          </cell>
          <cell r="U52">
            <v>549.56880000000001</v>
          </cell>
          <cell r="V52">
            <v>337.7826</v>
          </cell>
          <cell r="W52">
            <v>308.0299</v>
          </cell>
          <cell r="X52">
            <v>351.75319999999999</v>
          </cell>
          <cell r="Y52">
            <v>346.53559999999999</v>
          </cell>
          <cell r="Z52">
            <v>346.97040000000004</v>
          </cell>
          <cell r="AA52">
            <v>345.666</v>
          </cell>
          <cell r="AB52">
            <v>348.70960000000002</v>
          </cell>
          <cell r="AC52">
            <v>346.53559999999999</v>
          </cell>
          <cell r="AD52">
            <v>353.05760000000004</v>
          </cell>
        </row>
        <row r="53">
          <cell r="A53" t="str">
            <v>Market Research</v>
          </cell>
          <cell r="B53">
            <v>0</v>
          </cell>
          <cell r="C53">
            <v>0</v>
          </cell>
          <cell r="D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A54" t="str">
            <v>TOTAL MKTG EXP.</v>
          </cell>
          <cell r="B54">
            <v>25007.922500000001</v>
          </cell>
          <cell r="C54">
            <v>21973.574999999997</v>
          </cell>
          <cell r="D54">
            <v>9040.8837999999996</v>
          </cell>
          <cell r="G54">
            <v>1677.7151999999999</v>
          </cell>
          <cell r="H54">
            <v>1863.8879999999999</v>
          </cell>
          <cell r="I54">
            <v>1828.4985000000001</v>
          </cell>
          <cell r="J54">
            <v>2366.7660000000001</v>
          </cell>
          <cell r="K54">
            <v>1941.4349999999999</v>
          </cell>
          <cell r="L54">
            <v>2194.62</v>
          </cell>
          <cell r="M54">
            <v>2168.5266000000001</v>
          </cell>
          <cell r="N54">
            <v>1781.7516000000001</v>
          </cell>
          <cell r="O54">
            <v>1987.3535999999999</v>
          </cell>
          <cell r="P54">
            <v>2402.6706000000004</v>
          </cell>
          <cell r="Q54">
            <v>2222.8667999999998</v>
          </cell>
          <cell r="R54">
            <v>2571.8305999999998</v>
          </cell>
          <cell r="S54">
            <v>1932.8129999999999</v>
          </cell>
          <cell r="T54">
            <v>1861.2423000000001</v>
          </cell>
          <cell r="U54">
            <v>1760.193</v>
          </cell>
          <cell r="V54">
            <v>1677.0128</v>
          </cell>
          <cell r="W54">
            <v>1809.6227000000001</v>
          </cell>
          <cell r="X54">
            <v>1883.9884000000002</v>
          </cell>
          <cell r="Y54">
            <v>1818.3335999999999</v>
          </cell>
          <cell r="Z54">
            <v>1798.7676000000001</v>
          </cell>
          <cell r="AA54">
            <v>1862.6831999999999</v>
          </cell>
          <cell r="AB54">
            <v>1843.5520000000001</v>
          </cell>
          <cell r="AC54">
            <v>1795.7239999999999</v>
          </cell>
          <cell r="AD54">
            <v>1929.6424000000002</v>
          </cell>
        </row>
        <row r="56">
          <cell r="A56" t="str">
            <v>Administrative</v>
          </cell>
          <cell r="B56">
            <v>17057.248800000001</v>
          </cell>
          <cell r="C56">
            <v>16149.2111</v>
          </cell>
          <cell r="D56">
            <v>6652.3094999999994</v>
          </cell>
          <cell r="G56">
            <v>1122.9151999999999</v>
          </cell>
          <cell r="H56">
            <v>1360.5930000000001</v>
          </cell>
          <cell r="I56">
            <v>1415.2979</v>
          </cell>
          <cell r="J56">
            <v>1464.0074999999999</v>
          </cell>
          <cell r="K56">
            <v>1149.75</v>
          </cell>
          <cell r="L56">
            <v>1357.3308</v>
          </cell>
          <cell r="M56">
            <v>1797.2460000000001</v>
          </cell>
          <cell r="N56">
            <v>1511.3904</v>
          </cell>
          <cell r="O56">
            <v>1475.328</v>
          </cell>
          <cell r="P56">
            <v>1490.211</v>
          </cell>
          <cell r="Q56">
            <v>1547.2295999999999</v>
          </cell>
          <cell r="R56">
            <v>1365.9494</v>
          </cell>
          <cell r="S56">
            <v>1561.4694</v>
          </cell>
          <cell r="T56">
            <v>1348.8751</v>
          </cell>
          <cell r="U56">
            <v>1448.8632</v>
          </cell>
          <cell r="V56">
            <v>1357.9958999999999</v>
          </cell>
          <cell r="W56">
            <v>935.10590000000002</v>
          </cell>
          <cell r="X56">
            <v>1351.7932000000001</v>
          </cell>
          <cell r="Y56">
            <v>1340.4884</v>
          </cell>
          <cell r="Z56">
            <v>1361.3588</v>
          </cell>
          <cell r="AA56">
            <v>1342.2276000000002</v>
          </cell>
          <cell r="AB56">
            <v>1352.6628000000001</v>
          </cell>
          <cell r="AC56">
            <v>1379.1856</v>
          </cell>
          <cell r="AD56">
            <v>1369.1852000000001</v>
          </cell>
        </row>
        <row r="57">
          <cell r="A57" t="str">
            <v>Warehousing</v>
          </cell>
          <cell r="B57">
            <v>8512.8706000000002</v>
          </cell>
          <cell r="C57">
            <v>6612.1140000000005</v>
          </cell>
          <cell r="D57">
            <v>2766.308</v>
          </cell>
          <cell r="G57">
            <v>577.54679999999996</v>
          </cell>
          <cell r="H57">
            <v>633.36</v>
          </cell>
          <cell r="I57">
            <v>1189.8117</v>
          </cell>
          <cell r="J57">
            <v>742.79700000000003</v>
          </cell>
          <cell r="K57">
            <v>748.98</v>
          </cell>
          <cell r="L57">
            <v>619.49400000000003</v>
          </cell>
          <cell r="M57">
            <v>570.16079999999999</v>
          </cell>
          <cell r="N57">
            <v>632.30520000000001</v>
          </cell>
          <cell r="O57">
            <v>761.52959999999996</v>
          </cell>
          <cell r="P57">
            <v>498.13380000000006</v>
          </cell>
          <cell r="Q57">
            <v>735.34229999999991</v>
          </cell>
          <cell r="R57">
            <v>803.40939999999989</v>
          </cell>
          <cell r="S57">
            <v>565.6395</v>
          </cell>
          <cell r="T57">
            <v>542.19010000000003</v>
          </cell>
          <cell r="U57">
            <v>602.76779999999997</v>
          </cell>
          <cell r="V57">
            <v>534.13589999999999</v>
          </cell>
          <cell r="W57">
            <v>521.57470000000001</v>
          </cell>
          <cell r="X57">
            <v>571.76200000000006</v>
          </cell>
          <cell r="Y57">
            <v>542.63040000000001</v>
          </cell>
          <cell r="Z57">
            <v>544.80439999999999</v>
          </cell>
          <cell r="AA57">
            <v>542.63040000000001</v>
          </cell>
          <cell r="AB57">
            <v>546.97840000000008</v>
          </cell>
          <cell r="AC57">
            <v>545.67399999999998</v>
          </cell>
          <cell r="AD57">
            <v>551.32640000000004</v>
          </cell>
        </row>
        <row r="58">
          <cell r="A58" t="str">
            <v>R. &amp; D.</v>
          </cell>
          <cell r="B58">
            <v>1917.8151</v>
          </cell>
          <cell r="C58">
            <v>2117.5975000000003</v>
          </cell>
          <cell r="D58">
            <v>860.59069999999997</v>
          </cell>
          <cell r="G58">
            <v>147.57679999999999</v>
          </cell>
          <cell r="H58">
            <v>157.77449999999999</v>
          </cell>
          <cell r="I58">
            <v>151.0872</v>
          </cell>
          <cell r="J58">
            <v>179.334</v>
          </cell>
          <cell r="K58">
            <v>135.78</v>
          </cell>
          <cell r="L58">
            <v>213.90600000000001</v>
          </cell>
          <cell r="M58">
            <v>87.8904</v>
          </cell>
          <cell r="N58">
            <v>159.58439999999999</v>
          </cell>
          <cell r="O58">
            <v>143.73599999999999</v>
          </cell>
          <cell r="P58">
            <v>230.47200000000001</v>
          </cell>
          <cell r="Q58">
            <v>119.41019999999999</v>
          </cell>
          <cell r="R58">
            <v>191.2636</v>
          </cell>
          <cell r="S58">
            <v>173.4966</v>
          </cell>
          <cell r="T58">
            <v>146.66999999999999</v>
          </cell>
          <cell r="U58">
            <v>178.56360000000001</v>
          </cell>
          <cell r="V58">
            <v>165.6874</v>
          </cell>
          <cell r="W58">
            <v>196.17310000000001</v>
          </cell>
          <cell r="X58">
            <v>179.13760000000002</v>
          </cell>
          <cell r="Y58">
            <v>176.52880000000002</v>
          </cell>
          <cell r="Z58">
            <v>176.96360000000001</v>
          </cell>
          <cell r="AA58">
            <v>176.09399999999999</v>
          </cell>
          <cell r="AB58">
            <v>176.96360000000001</v>
          </cell>
          <cell r="AC58">
            <v>183.05080000000001</v>
          </cell>
          <cell r="AD58">
            <v>188.26840000000001</v>
          </cell>
        </row>
        <row r="59">
          <cell r="A59" t="str">
            <v>E.I.C.P.</v>
          </cell>
          <cell r="B59">
            <v>687.7521200000001</v>
          </cell>
          <cell r="C59">
            <v>567.29950000000019</v>
          </cell>
          <cell r="D59">
            <v>272.07029999999997</v>
          </cell>
          <cell r="G59">
            <v>64.911599999999993</v>
          </cell>
          <cell r="H59">
            <v>52.026000000000003</v>
          </cell>
          <cell r="I59">
            <v>56.0854</v>
          </cell>
          <cell r="J59">
            <v>73.615499999999997</v>
          </cell>
          <cell r="K59">
            <v>-8.76</v>
          </cell>
          <cell r="L59">
            <v>63.893999999999998</v>
          </cell>
          <cell r="M59">
            <v>63.1008</v>
          </cell>
          <cell r="N59">
            <v>63.066000000000003</v>
          </cell>
          <cell r="O59">
            <v>62.918399999999998</v>
          </cell>
          <cell r="P59">
            <v>62.017920000000011</v>
          </cell>
          <cell r="Q59">
            <v>61.746299999999998</v>
          </cell>
          <cell r="R59">
            <v>73.130200000000002</v>
          </cell>
          <cell r="S59">
            <v>61.890599999999999</v>
          </cell>
          <cell r="T59">
            <v>61.112499999999997</v>
          </cell>
          <cell r="U59">
            <v>61.063200000000002</v>
          </cell>
          <cell r="V59">
            <v>43.9392</v>
          </cell>
          <cell r="W59">
            <v>44.064800000000005</v>
          </cell>
          <cell r="X59">
            <v>42.175600000000003</v>
          </cell>
          <cell r="Y59">
            <v>42.175600000000003</v>
          </cell>
          <cell r="Z59">
            <v>42.175600000000003</v>
          </cell>
          <cell r="AA59">
            <v>42.175600000000003</v>
          </cell>
          <cell r="AB59">
            <v>42.175600000000003</v>
          </cell>
          <cell r="AC59">
            <v>42.175600000000003</v>
          </cell>
          <cell r="AD59">
            <v>42.175600000000003</v>
          </cell>
        </row>
        <row r="60">
          <cell r="A60" t="str">
            <v>Cash Disc. Received</v>
          </cell>
          <cell r="B60">
            <v>0</v>
          </cell>
          <cell r="C60">
            <v>0</v>
          </cell>
          <cell r="D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</row>
        <row r="61">
          <cell r="A61" t="str">
            <v>Other</v>
          </cell>
          <cell r="B61">
            <v>-1860.8802000000001</v>
          </cell>
          <cell r="C61">
            <v>164.96351652856475</v>
          </cell>
          <cell r="D61">
            <v>-201.50570000000002</v>
          </cell>
          <cell r="G61">
            <v>-66.021199999999993</v>
          </cell>
          <cell r="H61">
            <v>-101.79</v>
          </cell>
          <cell r="I61">
            <v>-201.4496</v>
          </cell>
          <cell r="J61">
            <v>-112.3605</v>
          </cell>
          <cell r="K61">
            <v>254.58750000000001</v>
          </cell>
          <cell r="L61">
            <v>-179.4588</v>
          </cell>
          <cell r="M61">
            <v>-194.93639999999999</v>
          </cell>
          <cell r="N61">
            <v>-487.52760000000001</v>
          </cell>
          <cell r="O61">
            <v>-242.4528</v>
          </cell>
          <cell r="P61">
            <v>-287.56620000000004</v>
          </cell>
          <cell r="Q61">
            <v>717.48180000000002</v>
          </cell>
          <cell r="R61">
            <v>-959.38639999999998</v>
          </cell>
          <cell r="S61">
            <v>-180.0915</v>
          </cell>
          <cell r="T61">
            <v>-73.823899999999995</v>
          </cell>
          <cell r="U61">
            <v>-258.13080000000002</v>
          </cell>
          <cell r="V61">
            <v>159.27959999999999</v>
          </cell>
          <cell r="W61">
            <v>151.26090000000002</v>
          </cell>
          <cell r="X61">
            <v>12.518565913437628</v>
          </cell>
          <cell r="Y61">
            <v>58.846841769187854</v>
          </cell>
          <cell r="Z61">
            <v>58.846841769187854</v>
          </cell>
          <cell r="AA61">
            <v>58.846841769187854</v>
          </cell>
          <cell r="AB61">
            <v>58.846841769187854</v>
          </cell>
          <cell r="AC61">
            <v>58.846841769187854</v>
          </cell>
          <cell r="AD61">
            <v>59.716441769187853</v>
          </cell>
        </row>
        <row r="62">
          <cell r="D62">
            <v>0</v>
          </cell>
        </row>
        <row r="63">
          <cell r="A63" t="str">
            <v>TOTAL NON VAR. EXPS.</v>
          </cell>
          <cell r="B63">
            <v>88511.138319999998</v>
          </cell>
          <cell r="C63">
            <v>80323.766159044913</v>
          </cell>
          <cell r="D63">
            <v>33128.952599999997</v>
          </cell>
          <cell r="G63">
            <v>6556.5511999999999</v>
          </cell>
          <cell r="H63">
            <v>7364.3474999999999</v>
          </cell>
          <cell r="I63">
            <v>7186.0875999999998</v>
          </cell>
          <cell r="J63">
            <v>7907.0310000000009</v>
          </cell>
          <cell r="K63">
            <v>7276.8274999999994</v>
          </cell>
          <cell r="L63">
            <v>8148.2651999999998</v>
          </cell>
          <cell r="M63">
            <v>7507.7048000000013</v>
          </cell>
          <cell r="N63">
            <v>6868.0496000000003</v>
          </cell>
          <cell r="O63">
            <v>7339.1471999999994</v>
          </cell>
          <cell r="P63">
            <v>7841.4595200000012</v>
          </cell>
          <cell r="Q63">
            <v>8173.739599999999</v>
          </cell>
          <cell r="R63">
            <v>6341.9276</v>
          </cell>
          <cell r="S63">
            <v>6810.738800000001</v>
          </cell>
          <cell r="T63">
            <v>6537.2444999999998</v>
          </cell>
          <cell r="U63">
            <v>7651.2520000000004</v>
          </cell>
          <cell r="V63">
            <v>5789.3853999999992</v>
          </cell>
          <cell r="W63">
            <v>6340.3319000000001</v>
          </cell>
          <cell r="X63">
            <v>6786.9251508060197</v>
          </cell>
          <cell r="Y63">
            <v>6689.3636680398158</v>
          </cell>
          <cell r="Z63">
            <v>6694.2768680398158</v>
          </cell>
          <cell r="AA63">
            <v>6735.1480680398154</v>
          </cell>
          <cell r="AB63">
            <v>6733.1044680398145</v>
          </cell>
          <cell r="AC63">
            <v>6715.5820680398156</v>
          </cell>
          <cell r="AD63">
            <v>6840.4132680398161</v>
          </cell>
        </row>
        <row r="64">
          <cell r="A64" t="str">
            <v xml:space="preserve"> % Sales</v>
          </cell>
          <cell r="B64">
            <v>0.19202780400696579</v>
          </cell>
          <cell r="C64">
            <v>0.20080632273569038</v>
          </cell>
          <cell r="D64">
            <v>0.2136927430836742</v>
          </cell>
          <cell r="G64">
            <v>0.34665643294886334</v>
          </cell>
          <cell r="H64">
            <v>0.20999304737388122</v>
          </cell>
          <cell r="I64">
            <v>0.18024122056181124</v>
          </cell>
          <cell r="J64">
            <v>0.24369274142580225</v>
          </cell>
          <cell r="K64">
            <v>0.16814697045215438</v>
          </cell>
          <cell r="L64">
            <v>0.16208421679087226</v>
          </cell>
          <cell r="M64">
            <v>0.20797893664297412</v>
          </cell>
          <cell r="N64">
            <v>0.18829094717591005</v>
          </cell>
          <cell r="O64">
            <v>0.1804821897914077</v>
          </cell>
          <cell r="P64">
            <v>0.23130919764335081</v>
          </cell>
          <cell r="Q64">
            <v>0.19065069716783145</v>
          </cell>
          <cell r="R64">
            <v>0.12418160028126125</v>
          </cell>
          <cell r="S64">
            <v>0.31330577581222813</v>
          </cell>
          <cell r="T64">
            <v>0.21667278513209531</v>
          </cell>
          <cell r="U64">
            <v>0.16709608137149976</v>
          </cell>
          <cell r="V64">
            <v>0.1664543329197985</v>
          </cell>
          <cell r="W64">
            <v>0.281151964498705</v>
          </cell>
          <cell r="X64">
            <v>0.1924724597538835</v>
          </cell>
          <cell r="Y64">
            <v>0.22788191883616471</v>
          </cell>
          <cell r="Z64">
            <v>0.20048097449963864</v>
          </cell>
          <cell r="AA64">
            <v>0.17254218187104453</v>
          </cell>
          <cell r="AB64">
            <v>0.23662891281937987</v>
          </cell>
          <cell r="AC64">
            <v>0.18640773472106256</v>
          </cell>
          <cell r="AD64">
            <v>0.1574223859150056</v>
          </cell>
        </row>
        <row r="65">
          <cell r="A65" t="str">
            <v>OPERATING CONTRIBUTION</v>
          </cell>
          <cell r="B65">
            <v>132754.46975304172</v>
          </cell>
          <cell r="C65">
            <v>101810.6608400142</v>
          </cell>
          <cell r="D65">
            <v>29915.336414403762</v>
          </cell>
          <cell r="G65">
            <v>2241.6566883418236</v>
          </cell>
          <cell r="H65">
            <v>9479.6090269999768</v>
          </cell>
          <cell r="I65">
            <v>13135.109299999938</v>
          </cell>
          <cell r="J65">
            <v>7061.216900000074</v>
          </cell>
          <cell r="K65">
            <v>11685.510949999873</v>
          </cell>
          <cell r="L65">
            <v>18524.932950000155</v>
          </cell>
          <cell r="M65">
            <v>10505.251699999926</v>
          </cell>
          <cell r="N65">
            <v>10407.681399999985</v>
          </cell>
          <cell r="O65">
            <v>11894.357833599934</v>
          </cell>
          <cell r="P65">
            <v>7165.7201814002719</v>
          </cell>
          <cell r="Q65">
            <v>10386.0983254</v>
          </cell>
          <cell r="R65">
            <v>20267.324497299753</v>
          </cell>
          <cell r="S65">
            <v>3491.0999595356425</v>
          </cell>
          <cell r="T65">
            <v>6829.1087980000239</v>
          </cell>
          <cell r="U65">
            <v>9919.2051387760876</v>
          </cell>
          <cell r="V65">
            <v>9308.431786622612</v>
          </cell>
          <cell r="W65">
            <v>367.49073146939645</v>
          </cell>
          <cell r="X65">
            <v>9301.6043041971461</v>
          </cell>
          <cell r="Y65">
            <v>6507.8901837509893</v>
          </cell>
          <cell r="Z65">
            <v>9896.215629523158</v>
          </cell>
          <cell r="AA65">
            <v>12381.255003961945</v>
          </cell>
          <cell r="AB65">
            <v>6918.0235101535809</v>
          </cell>
          <cell r="AC65">
            <v>11517.752947978332</v>
          </cell>
          <cell r="AD65">
            <v>15372.582846045289</v>
          </cell>
        </row>
        <row r="66">
          <cell r="A66" t="str">
            <v xml:space="preserve"> % Sales</v>
          </cell>
          <cell r="B66">
            <v>0.28801515586231546</v>
          </cell>
          <cell r="C66">
            <v>0.25452273213999027</v>
          </cell>
          <cell r="D66">
            <v>0.192963851765868</v>
          </cell>
          <cell r="G66">
            <v>0.11852034518948595</v>
          </cell>
          <cell r="H66">
            <v>0.27030935021638758</v>
          </cell>
          <cell r="I66">
            <v>0.32945439357638595</v>
          </cell>
          <cell r="J66">
            <v>0.2176249598823152</v>
          </cell>
          <cell r="K66">
            <v>0.27001921708711046</v>
          </cell>
          <cell r="L66">
            <v>0.3684955232316442</v>
          </cell>
          <cell r="M66">
            <v>0.29101717980877201</v>
          </cell>
          <cell r="N66">
            <v>0.28533168844777979</v>
          </cell>
          <cell r="O66">
            <v>0.29250261501373076</v>
          </cell>
          <cell r="P66">
            <v>0.21137608138751993</v>
          </cell>
          <cell r="Q66">
            <v>0.24225348292122703</v>
          </cell>
          <cell r="R66">
            <v>0.39685549067042203</v>
          </cell>
          <cell r="S66">
            <v>0.16059664206478635</v>
          </cell>
          <cell r="T66">
            <v>0.22634644049687308</v>
          </cell>
          <cell r="U66">
            <v>0.21662602525828811</v>
          </cell>
          <cell r="V66">
            <v>0.26763269268128448</v>
          </cell>
          <cell r="W66">
            <v>1.6295793771882332E-2</v>
          </cell>
          <cell r="X66">
            <v>0.26378700520566623</v>
          </cell>
          <cell r="Y66">
            <v>0.22169978734057802</v>
          </cell>
          <cell r="Z66">
            <v>0.29637300523638238</v>
          </cell>
          <cell r="AA66">
            <v>0.31718512066908777</v>
          </cell>
          <cell r="AB66">
            <v>0.2431277265690677</v>
          </cell>
          <cell r="AC66">
            <v>0.31970396822745695</v>
          </cell>
          <cell r="AD66">
            <v>0.35377813802674041</v>
          </cell>
        </row>
        <row r="68">
          <cell r="A68" t="str">
            <v>Media</v>
          </cell>
          <cell r="B68">
            <v>14947.416058850002</v>
          </cell>
          <cell r="C68">
            <v>15139.444433564358</v>
          </cell>
          <cell r="D68">
            <v>4238.8835900000004</v>
          </cell>
          <cell r="G68">
            <v>242.44759999999999</v>
          </cell>
          <cell r="H68">
            <v>191.01656925</v>
          </cell>
          <cell r="I68">
            <v>494.46720000000005</v>
          </cell>
          <cell r="J68">
            <v>1615.1130000000001</v>
          </cell>
          <cell r="K68">
            <v>2086.5225</v>
          </cell>
          <cell r="L68">
            <v>1519.0103999999999</v>
          </cell>
          <cell r="M68">
            <v>2599.5275999999999</v>
          </cell>
          <cell r="N68">
            <v>2107.5012000000002</v>
          </cell>
          <cell r="O68">
            <v>1035.8234496</v>
          </cell>
          <cell r="P68">
            <v>2138.1516000000001</v>
          </cell>
          <cell r="Q68">
            <v>1150.7265</v>
          </cell>
          <cell r="R68">
            <v>-232.89155999999997</v>
          </cell>
          <cell r="S68">
            <v>377</v>
          </cell>
          <cell r="T68">
            <v>350.98131000000001</v>
          </cell>
          <cell r="U68">
            <v>1686.3157800000001</v>
          </cell>
          <cell r="V68">
            <v>874.48161999999991</v>
          </cell>
          <cell r="W68">
            <v>950.10488000000009</v>
          </cell>
          <cell r="X68">
            <v>1052.4958217821802</v>
          </cell>
          <cell r="Y68">
            <v>1482.6407353135303</v>
          </cell>
          <cell r="Z68">
            <v>1706.5852167216722</v>
          </cell>
          <cell r="AA68">
            <v>1734.4152866886707</v>
          </cell>
          <cell r="AB68">
            <v>2594.2746187018706</v>
          </cell>
          <cell r="AC68">
            <v>1787.8138926292609</v>
          </cell>
          <cell r="AD68">
            <v>542.33527172717174</v>
          </cell>
        </row>
        <row r="69">
          <cell r="A69" t="str">
            <v>Promotion</v>
          </cell>
          <cell r="B69">
            <v>29418.561261749994</v>
          </cell>
          <cell r="C69">
            <v>22968.55783303631</v>
          </cell>
          <cell r="D69">
            <v>8263.451070000001</v>
          </cell>
          <cell r="G69">
            <v>1280.4784</v>
          </cell>
          <cell r="H69">
            <v>1973.17115775</v>
          </cell>
          <cell r="I69">
            <v>2564.4763000000003</v>
          </cell>
          <cell r="J69">
            <v>2618.0549999999998</v>
          </cell>
          <cell r="K69">
            <v>2114.9924999999998</v>
          </cell>
          <cell r="L69">
            <v>5342.6495999999997</v>
          </cell>
          <cell r="M69">
            <v>2049.6491999999998</v>
          </cell>
          <cell r="N69">
            <v>1869.4956</v>
          </cell>
          <cell r="O69">
            <v>1959.3983040000001</v>
          </cell>
          <cell r="P69">
            <v>2125.5804000000003</v>
          </cell>
          <cell r="Q69">
            <v>2348.4005999999999</v>
          </cell>
          <cell r="R69">
            <v>3172.2141999999999</v>
          </cell>
          <cell r="S69">
            <v>1136.3</v>
          </cell>
          <cell r="T69">
            <v>1653.9975899999999</v>
          </cell>
          <cell r="U69">
            <v>2021.7007800000001</v>
          </cell>
          <cell r="V69">
            <v>1682.5052000000001</v>
          </cell>
          <cell r="W69">
            <v>1768.9475</v>
          </cell>
          <cell r="X69">
            <v>1589.5278728272833</v>
          </cell>
          <cell r="Y69">
            <v>2225.7904677667752</v>
          </cell>
          <cell r="Z69">
            <v>2466.8676954895504</v>
          </cell>
          <cell r="AA69">
            <v>1791.468795599558</v>
          </cell>
          <cell r="AB69">
            <v>2905.9726459845997</v>
          </cell>
          <cell r="AC69">
            <v>2110.0351322332249</v>
          </cell>
          <cell r="AD69">
            <v>1615.4441531353139</v>
          </cell>
        </row>
        <row r="70">
          <cell r="A70" t="str">
            <v>Advertising Smoothing</v>
          </cell>
          <cell r="B70">
            <v>0</v>
          </cell>
          <cell r="C70">
            <v>0</v>
          </cell>
          <cell r="D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 t="str">
            <v>Reserves</v>
          </cell>
          <cell r="B71">
            <v>0.15780000000006567</v>
          </cell>
          <cell r="C71">
            <v>0</v>
          </cell>
          <cell r="D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590.20500000000004</v>
          </cell>
          <cell r="L71">
            <v>-590.04719999999998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</row>
        <row r="72">
          <cell r="A72" t="str">
            <v>TOTAL  ADVERTISING</v>
          </cell>
          <cell r="B72">
            <v>44366.135120599996</v>
          </cell>
          <cell r="C72">
            <v>38108.002266600663</v>
          </cell>
          <cell r="D72">
            <v>12502.33466</v>
          </cell>
          <cell r="G72">
            <v>1522.9259999999999</v>
          </cell>
          <cell r="H72">
            <v>2164.187727</v>
          </cell>
          <cell r="I72">
            <v>3058.9435000000003</v>
          </cell>
          <cell r="J72">
            <v>4233.1679999999997</v>
          </cell>
          <cell r="K72">
            <v>4791.72</v>
          </cell>
          <cell r="L72">
            <v>6271.6127999999999</v>
          </cell>
          <cell r="M72">
            <v>4649.1767999999993</v>
          </cell>
          <cell r="N72">
            <v>3976.9967999999999</v>
          </cell>
          <cell r="O72">
            <v>2995.2217535999998</v>
          </cell>
          <cell r="P72">
            <v>4263.732</v>
          </cell>
          <cell r="Q72">
            <v>3499.1270999999997</v>
          </cell>
          <cell r="R72">
            <v>2939.3226399999999</v>
          </cell>
          <cell r="S72">
            <v>1513.3</v>
          </cell>
          <cell r="T72">
            <v>2004.9789000000001</v>
          </cell>
          <cell r="U72">
            <v>3708.01656</v>
          </cell>
          <cell r="V72">
            <v>2556.9868200000001</v>
          </cell>
          <cell r="W72">
            <v>2719.0523800000001</v>
          </cell>
          <cell r="X72">
            <v>2642.0236946094637</v>
          </cell>
          <cell r="Y72">
            <v>3708.4312030803057</v>
          </cell>
          <cell r="Z72">
            <v>4173.4529122112226</v>
          </cell>
          <cell r="AA72">
            <v>3525.8840822882285</v>
          </cell>
          <cell r="AB72">
            <v>5500.2472646864699</v>
          </cell>
          <cell r="AC72">
            <v>3897.8490248624857</v>
          </cell>
          <cell r="AD72">
            <v>2157.7794248624855</v>
          </cell>
        </row>
        <row r="73">
          <cell r="A73" t="str">
            <v xml:space="preserve"> % Sales</v>
          </cell>
          <cell r="B73">
            <v>9.6253778464399919E-2</v>
          </cell>
          <cell r="C73">
            <v>9.5268538414987378E-2</v>
          </cell>
          <cell r="D73">
            <v>8.0644209332639619E-2</v>
          </cell>
          <cell r="G73">
            <v>8.0519785280572603E-2</v>
          </cell>
          <cell r="H73">
            <v>6.1711424655325316E-2</v>
          </cell>
          <cell r="I73">
            <v>7.6724323548410245E-2</v>
          </cell>
          <cell r="J73">
            <v>0.1304651916548677</v>
          </cell>
          <cell r="K73">
            <v>0.11072314154141996</v>
          </cell>
          <cell r="L73">
            <v>0.12475409473707476</v>
          </cell>
          <cell r="M73">
            <v>0.12879180427141793</v>
          </cell>
          <cell r="N73">
            <v>0.10903131718611399</v>
          </cell>
          <cell r="O73">
            <v>7.3657628913695608E-2</v>
          </cell>
          <cell r="P73">
            <v>0.12577255871446227</v>
          </cell>
          <cell r="Q73">
            <v>8.1616378027733152E-2</v>
          </cell>
          <cell r="R73">
            <v>5.7555023046643033E-2</v>
          </cell>
          <cell r="S73">
            <v>6.9614419883000767E-2</v>
          </cell>
          <cell r="T73">
            <v>6.6453742458934317E-2</v>
          </cell>
          <cell r="U73">
            <v>8.0979562147035347E-2</v>
          </cell>
          <cell r="V73">
            <v>7.3517568101065953E-2</v>
          </cell>
          <cell r="W73">
            <v>0.12057206630016944</v>
          </cell>
          <cell r="X73">
            <v>7.4925947749568858E-2</v>
          </cell>
          <cell r="Y73">
            <v>0.12633255723073611</v>
          </cell>
          <cell r="Z73">
            <v>0.12498704839399007</v>
          </cell>
          <cell r="AA73">
            <v>9.0326704986525036E-2</v>
          </cell>
          <cell r="AB73">
            <v>0.19330125303394163</v>
          </cell>
          <cell r="AC73">
            <v>0.10819452426428314</v>
          </cell>
          <cell r="AD73">
            <v>4.965822561149149E-2</v>
          </cell>
        </row>
        <row r="75">
          <cell r="A75" t="str">
            <v>DIF RESERVE</v>
          </cell>
          <cell r="B75">
            <v>0</v>
          </cell>
          <cell r="C75">
            <v>0</v>
          </cell>
          <cell r="D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7">
          <cell r="A77" t="str">
            <v xml:space="preserve"> OPERATING PROFIT</v>
          </cell>
          <cell r="B77">
            <v>88388.334632441722</v>
          </cell>
          <cell r="C77">
            <v>63702.658573413544</v>
          </cell>
          <cell r="D77">
            <v>17413.001754403762</v>
          </cell>
          <cell r="G77">
            <v>718.73068834182368</v>
          </cell>
          <cell r="H77">
            <v>7315.4212999999763</v>
          </cell>
          <cell r="I77">
            <v>10076.165799999937</v>
          </cell>
          <cell r="J77">
            <v>2828.0489000000744</v>
          </cell>
          <cell r="K77">
            <v>6893.7909499998732</v>
          </cell>
          <cell r="L77">
            <v>12253.320150000156</v>
          </cell>
          <cell r="M77">
            <v>5856.0748999999269</v>
          </cell>
          <cell r="N77">
            <v>6430.684599999985</v>
          </cell>
          <cell r="O77">
            <v>8899.1360799999347</v>
          </cell>
          <cell r="P77">
            <v>2901.988181400272</v>
          </cell>
          <cell r="Q77">
            <v>6886.9712254000005</v>
          </cell>
          <cell r="R77">
            <v>17328.001857299754</v>
          </cell>
          <cell r="S77">
            <v>1977.7999595356425</v>
          </cell>
          <cell r="T77">
            <v>4824.1298980000238</v>
          </cell>
          <cell r="U77">
            <v>6211.1885787760875</v>
          </cell>
          <cell r="V77">
            <v>6751.4449666226119</v>
          </cell>
          <cell r="W77">
            <v>-2351.5616485306036</v>
          </cell>
          <cell r="X77">
            <v>6659.5806095876824</v>
          </cell>
          <cell r="Y77">
            <v>2799.4589806706836</v>
          </cell>
          <cell r="Z77">
            <v>5722.7627173119354</v>
          </cell>
          <cell r="AA77">
            <v>8855.370921673717</v>
          </cell>
          <cell r="AB77">
            <v>1417.776245467111</v>
          </cell>
          <cell r="AC77">
            <v>7619.9039231158458</v>
          </cell>
          <cell r="AD77">
            <v>13214.803421182804</v>
          </cell>
        </row>
        <row r="78">
          <cell r="A78" t="str">
            <v xml:space="preserve"> % Sales</v>
          </cell>
          <cell r="B78">
            <v>0.19176137739791557</v>
          </cell>
          <cell r="C78">
            <v>0.15925419372500293</v>
          </cell>
          <cell r="D78">
            <v>0.11231964243322838</v>
          </cell>
          <cell r="G78">
            <v>3.8000559908913357E-2</v>
          </cell>
          <cell r="H78">
            <v>0.20859792556106224</v>
          </cell>
          <cell r="I78">
            <v>0.25273007002797571</v>
          </cell>
          <cell r="J78">
            <v>8.7159768227447504E-2</v>
          </cell>
          <cell r="K78">
            <v>0.1592960755456905</v>
          </cell>
          <cell r="L78">
            <v>0.24374142849456945</v>
          </cell>
          <cell r="M78">
            <v>0.16222537553735406</v>
          </cell>
          <cell r="N78">
            <v>0.17630037126166581</v>
          </cell>
          <cell r="O78">
            <v>0.21884498610003519</v>
          </cell>
          <cell r="P78">
            <v>8.5603522673057625E-2</v>
          </cell>
          <cell r="Q78">
            <v>0.16063710489349389</v>
          </cell>
          <cell r="R78">
            <v>0.33930046762377902</v>
          </cell>
          <cell r="S78">
            <v>9.0982222181785602E-2</v>
          </cell>
          <cell r="T78">
            <v>0.15989269803793876</v>
          </cell>
          <cell r="U78">
            <v>0.13564646311125275</v>
          </cell>
          <cell r="V78">
            <v>0.19411512458021851</v>
          </cell>
          <cell r="W78">
            <v>-0.10427627252828711</v>
          </cell>
          <cell r="X78">
            <v>0.18886105745609738</v>
          </cell>
          <cell r="Y78">
            <v>9.5367230109841897E-2</v>
          </cell>
          <cell r="Z78">
            <v>0.17138595684239227</v>
          </cell>
          <cell r="AA78">
            <v>0.22685841568256271</v>
          </cell>
          <cell r="AB78">
            <v>4.9826473535126044E-2</v>
          </cell>
          <cell r="AC78">
            <v>0.21150944396317384</v>
          </cell>
          <cell r="AD78">
            <v>0.30411991241524894</v>
          </cell>
        </row>
        <row r="80">
          <cell r="A80" t="str">
            <v>Interco. Surcharge</v>
          </cell>
          <cell r="B80">
            <v>-1369.3889999999999</v>
          </cell>
          <cell r="C80">
            <v>-1467.4832999999996</v>
          </cell>
          <cell r="D80">
            <v>-767.45529999999997</v>
          </cell>
          <cell r="G80">
            <v>-70.459599999999995</v>
          </cell>
          <cell r="H80">
            <v>-70.6875</v>
          </cell>
          <cell r="I80">
            <v>-88.706500000000005</v>
          </cell>
          <cell r="J80">
            <v>-106.82550000000001</v>
          </cell>
          <cell r="K80">
            <v>-111.1425</v>
          </cell>
          <cell r="L80">
            <v>-138.34440000000001</v>
          </cell>
          <cell r="M80">
            <v>-135.77940000000001</v>
          </cell>
          <cell r="N80">
            <v>-106.3896</v>
          </cell>
          <cell r="O80">
            <v>-85.156800000000004</v>
          </cell>
          <cell r="P80">
            <v>-118.37880000000001</v>
          </cell>
          <cell r="Q80">
            <v>-239.84099999999998</v>
          </cell>
          <cell r="R80">
            <v>-97.677399999999992</v>
          </cell>
          <cell r="S80">
            <v>-147.11699999999999</v>
          </cell>
          <cell r="T80">
            <v>-138.3587</v>
          </cell>
          <cell r="U80">
            <v>-153.1206</v>
          </cell>
          <cell r="V80">
            <v>-149.21019999999999</v>
          </cell>
          <cell r="W80">
            <v>-179.64880000000002</v>
          </cell>
          <cell r="X80">
            <v>-100.00399999999999</v>
          </cell>
          <cell r="Y80">
            <v>-100.00399999999999</v>
          </cell>
          <cell r="Z80">
            <v>-100.00399999999999</v>
          </cell>
          <cell r="AA80">
            <v>-100.00399999999999</v>
          </cell>
          <cell r="AB80">
            <v>-100.00399999999999</v>
          </cell>
          <cell r="AC80">
            <v>-100.00399999999999</v>
          </cell>
          <cell r="AD80">
            <v>-100.00399999999999</v>
          </cell>
        </row>
        <row r="81">
          <cell r="A81" t="str">
            <v>Goodwill Amortization</v>
          </cell>
          <cell r="B81">
            <v>18505.149999999998</v>
          </cell>
          <cell r="C81">
            <v>18502.649999999998</v>
          </cell>
          <cell r="D81">
            <v>7710.020833333333</v>
          </cell>
          <cell r="G81">
            <v>1543.8041666666666</v>
          </cell>
          <cell r="H81">
            <v>1541.8041666666666</v>
          </cell>
          <cell r="I81">
            <v>1541.8041666666666</v>
          </cell>
          <cell r="J81">
            <v>1541.8041666666666</v>
          </cell>
          <cell r="K81">
            <v>1541.8041666666666</v>
          </cell>
          <cell r="L81">
            <v>1541.8041666666666</v>
          </cell>
          <cell r="M81">
            <v>1541.8041666666666</v>
          </cell>
          <cell r="N81">
            <v>1541.8041666666666</v>
          </cell>
          <cell r="O81">
            <v>1541.8041666666666</v>
          </cell>
          <cell r="P81">
            <v>1541.8041666666666</v>
          </cell>
          <cell r="Q81">
            <v>1541.8041666666666</v>
          </cell>
          <cell r="R81">
            <v>1543.3041666666666</v>
          </cell>
          <cell r="S81">
            <v>1541.8041666666666</v>
          </cell>
          <cell r="T81">
            <v>1541.8041666666666</v>
          </cell>
          <cell r="U81">
            <v>1542.8041666666666</v>
          </cell>
          <cell r="V81">
            <v>1541.8041666666666</v>
          </cell>
          <cell r="W81">
            <v>1541.8041666666666</v>
          </cell>
          <cell r="X81">
            <v>1541.8041666666666</v>
          </cell>
          <cell r="Y81">
            <v>1541.8041666666666</v>
          </cell>
          <cell r="Z81">
            <v>1541.8041666666666</v>
          </cell>
          <cell r="AA81">
            <v>1541.8041666666666</v>
          </cell>
          <cell r="AB81">
            <v>1541.8041666666666</v>
          </cell>
          <cell r="AC81">
            <v>1541.8041666666666</v>
          </cell>
          <cell r="AD81">
            <v>1541.8041666666666</v>
          </cell>
        </row>
        <row r="82">
          <cell r="A82" t="str">
            <v>Other Exp. / ((Inc.)</v>
          </cell>
          <cell r="B82">
            <v>5872.458749200001</v>
          </cell>
          <cell r="C82">
            <v>4745.433474411363</v>
          </cell>
          <cell r="D82">
            <v>2009.1707571428569</v>
          </cell>
          <cell r="G82">
            <v>-331.7704</v>
          </cell>
          <cell r="H82">
            <v>182.65649999999999</v>
          </cell>
          <cell r="I82">
            <v>1423.8824000000002</v>
          </cell>
          <cell r="J82">
            <v>123.98399999999999</v>
          </cell>
          <cell r="K82">
            <v>-304.95749999999998</v>
          </cell>
          <cell r="L82">
            <v>997.30200000000002</v>
          </cell>
          <cell r="M82">
            <v>402.54930000000002</v>
          </cell>
          <cell r="N82">
            <v>20.290800000000001</v>
          </cell>
          <cell r="O82">
            <v>428.49599999999998</v>
          </cell>
          <cell r="P82">
            <v>171.80640000000002</v>
          </cell>
          <cell r="Q82">
            <v>1070.0990999999999</v>
          </cell>
          <cell r="R82">
            <v>1688.1201492</v>
          </cell>
          <cell r="S82">
            <v>268.86899999999997</v>
          </cell>
          <cell r="T82">
            <v>524.58969999999999</v>
          </cell>
          <cell r="U82">
            <v>723.70465714285717</v>
          </cell>
          <cell r="V82">
            <v>-118.54429999999999</v>
          </cell>
          <cell r="W82">
            <v>610.55169999999998</v>
          </cell>
          <cell r="X82">
            <v>556.51665048306518</v>
          </cell>
          <cell r="Y82">
            <v>154.46837701631259</v>
          </cell>
          <cell r="Z82">
            <v>513.688601247306</v>
          </cell>
          <cell r="AA82">
            <v>542.3684048512132</v>
          </cell>
          <cell r="AB82">
            <v>145.51434941558966</v>
          </cell>
          <cell r="AC82">
            <v>527.54737331530919</v>
          </cell>
          <cell r="AD82">
            <v>296.15896093971048</v>
          </cell>
        </row>
        <row r="83">
          <cell r="A83" t="str">
            <v>TOTAL O.E.I.</v>
          </cell>
          <cell r="B83">
            <v>23008.219749199998</v>
          </cell>
          <cell r="C83">
            <v>21780.600174411364</v>
          </cell>
          <cell r="D83">
            <v>8951.7362904761903</v>
          </cell>
          <cell r="G83">
            <v>1141.5741666666668</v>
          </cell>
          <cell r="H83">
            <v>1653.7731666666666</v>
          </cell>
          <cell r="I83">
            <v>2876.980066666667</v>
          </cell>
          <cell r="J83">
            <v>1558.9626666666666</v>
          </cell>
          <cell r="K83">
            <v>1125.7041666666667</v>
          </cell>
          <cell r="L83">
            <v>2400.7617666666665</v>
          </cell>
          <cell r="M83">
            <v>1808.5740666666666</v>
          </cell>
          <cell r="N83">
            <v>1455.7053666666666</v>
          </cell>
          <cell r="O83">
            <v>1885.1433666666667</v>
          </cell>
          <cell r="P83">
            <v>1595.2317666666665</v>
          </cell>
          <cell r="Q83">
            <v>2372.0622666666668</v>
          </cell>
          <cell r="R83">
            <v>3133.7469158666663</v>
          </cell>
          <cell r="S83">
            <v>1663.5561666666665</v>
          </cell>
          <cell r="T83">
            <v>1928.0351666666666</v>
          </cell>
          <cell r="U83">
            <v>2113.3882238095239</v>
          </cell>
          <cell r="V83">
            <v>1274.0496666666666</v>
          </cell>
          <cell r="W83">
            <v>1972.7070666666666</v>
          </cell>
          <cell r="X83">
            <v>1998.3168171497318</v>
          </cell>
          <cell r="Y83">
            <v>1596.2685436829793</v>
          </cell>
          <cell r="Z83">
            <v>1955.4887679139727</v>
          </cell>
          <cell r="AA83">
            <v>1984.1685715178799</v>
          </cell>
          <cell r="AB83">
            <v>1587.3145160822564</v>
          </cell>
          <cell r="AC83">
            <v>1969.3475399819758</v>
          </cell>
          <cell r="AD83">
            <v>1737.959127606377</v>
          </cell>
        </row>
        <row r="84">
          <cell r="A84" t="str">
            <v>E. B. I. T.</v>
          </cell>
          <cell r="B84">
            <v>65380.114883241717</v>
          </cell>
          <cell r="C84">
            <v>41922.058399002177</v>
          </cell>
          <cell r="D84">
            <v>8461.2654639275715</v>
          </cell>
          <cell r="G84">
            <v>-422.84347832484309</v>
          </cell>
          <cell r="H84">
            <v>5661.6481333333095</v>
          </cell>
          <cell r="I84">
            <v>7199.18573333327</v>
          </cell>
          <cell r="J84">
            <v>1269.0862333334078</v>
          </cell>
          <cell r="K84">
            <v>5768.0867833332068</v>
          </cell>
          <cell r="L84">
            <v>9852.5583833334895</v>
          </cell>
          <cell r="M84">
            <v>4047.5008333332603</v>
          </cell>
          <cell r="N84">
            <v>4974.9792333333189</v>
          </cell>
          <cell r="O84">
            <v>7013.9927133332676</v>
          </cell>
          <cell r="P84">
            <v>1306.7564147336054</v>
          </cell>
          <cell r="Q84">
            <v>4514.9089587333337</v>
          </cell>
          <cell r="R84">
            <v>14194.254941433088</v>
          </cell>
          <cell r="S84">
            <v>314.24379286897602</v>
          </cell>
          <cell r="T84">
            <v>2896.0947313333572</v>
          </cell>
          <cell r="U84">
            <v>4097.8003549665636</v>
          </cell>
          <cell r="V84">
            <v>5477.3952999559451</v>
          </cell>
          <cell r="W84">
            <v>-4324.2687151972705</v>
          </cell>
          <cell r="X84">
            <v>4661.2637924379505</v>
          </cell>
          <cell r="Y84">
            <v>1203.1904369877043</v>
          </cell>
          <cell r="Z84">
            <v>3767.2739493979625</v>
          </cell>
          <cell r="AA84">
            <v>6871.2023501558369</v>
          </cell>
          <cell r="AB84">
            <v>-169.53827061514539</v>
          </cell>
          <cell r="AC84">
            <v>5650.5563831338695</v>
          </cell>
          <cell r="AD84">
            <v>11476.844293576427</v>
          </cell>
        </row>
        <row r="85">
          <cell r="B85">
            <v>30708.125857683619</v>
          </cell>
          <cell r="C85">
            <v>30596.78183431254</v>
          </cell>
          <cell r="D85">
            <v>12823.911367645867</v>
          </cell>
          <cell r="G85">
            <v>2790.6233189874265</v>
          </cell>
          <cell r="H85">
            <v>2647.6535665217239</v>
          </cell>
          <cell r="I85">
            <v>2579.8730685778814</v>
          </cell>
          <cell r="J85">
            <v>2535.7105132638967</v>
          </cell>
          <cell r="K85">
            <v>2577.1366029595165</v>
          </cell>
          <cell r="L85">
            <v>2527.0161256210604</v>
          </cell>
          <cell r="M85">
            <v>2605.7541973303669</v>
          </cell>
          <cell r="N85">
            <v>2580.6561337917547</v>
          </cell>
          <cell r="O85">
            <v>2402.4861855125228</v>
          </cell>
          <cell r="P85">
            <v>2528.3549267805988</v>
          </cell>
          <cell r="Q85">
            <v>2624.9418776350831</v>
          </cell>
          <cell r="R85">
            <v>2307.9193407017901</v>
          </cell>
          <cell r="S85">
            <v>3018.0174297771941</v>
          </cell>
          <cell r="T85">
            <v>2171.1280484309154</v>
          </cell>
          <cell r="U85">
            <v>2434.2458703407824</v>
          </cell>
          <cell r="V85">
            <v>2669.8070455219604</v>
          </cell>
          <cell r="W85">
            <v>2530.7129735750154</v>
          </cell>
          <cell r="X85">
            <v>2465.7446666666665</v>
          </cell>
          <cell r="Y85">
            <v>2478.078</v>
          </cell>
          <cell r="Z85">
            <v>2527.078</v>
          </cell>
          <cell r="AA85">
            <v>2545.4113333333325</v>
          </cell>
          <cell r="AB85">
            <v>2585.6037777777774</v>
          </cell>
          <cell r="AC85">
            <v>2526.078</v>
          </cell>
          <cell r="AD85">
            <v>2644.8766888888895</v>
          </cell>
        </row>
        <row r="86">
          <cell r="A86" t="str">
            <v>Interest Expense  - full excl equity loans</v>
          </cell>
          <cell r="B86">
            <v>42068.616699999999</v>
          </cell>
          <cell r="C86">
            <v>41755.847199888885</v>
          </cell>
          <cell r="D86">
            <v>17530.981349999998</v>
          </cell>
          <cell r="G86">
            <v>3805.2131999999992</v>
          </cell>
          <cell r="H86">
            <v>3592.0739999999996</v>
          </cell>
          <cell r="I86">
            <v>3549.4765000000007</v>
          </cell>
          <cell r="J86">
            <v>3470.3910000000005</v>
          </cell>
          <cell r="K86">
            <v>3514.3</v>
          </cell>
          <cell r="L86">
            <v>3385.3964000000001</v>
          </cell>
          <cell r="M86">
            <v>3584.1165999999998</v>
          </cell>
          <cell r="N86">
            <v>3538.1635999999999</v>
          </cell>
          <cell r="O86">
            <v>3319.3538000000003</v>
          </cell>
          <cell r="P86">
            <v>3503.2384000000006</v>
          </cell>
          <cell r="Q86">
            <v>3584.4514000000004</v>
          </cell>
          <cell r="R86">
            <v>3222.4418000000001</v>
          </cell>
          <cell r="S86">
            <v>4029.9675999999999</v>
          </cell>
          <cell r="T86">
            <v>3081.6363999999994</v>
          </cell>
          <cell r="U86">
            <v>3342.4400333333333</v>
          </cell>
          <cell r="V86">
            <v>3633.592333333333</v>
          </cell>
          <cell r="W86">
            <v>3443.3449833333329</v>
          </cell>
          <cell r="X86">
            <v>3358.1585899999995</v>
          </cell>
          <cell r="Y86">
            <v>3375.116923333333</v>
          </cell>
          <cell r="Z86">
            <v>3442.491923333333</v>
          </cell>
          <cell r="AA86">
            <v>3467.7002566666656</v>
          </cell>
          <cell r="AB86">
            <v>3522.8684902222217</v>
          </cell>
          <cell r="AC86">
            <v>3441.116923333333</v>
          </cell>
          <cell r="AD86">
            <v>3617.4127430000008</v>
          </cell>
        </row>
        <row r="87">
          <cell r="A87" t="str">
            <v>Interest adjustment ( excess of 8%)</v>
          </cell>
          <cell r="B87">
            <v>-11360.49084231638</v>
          </cell>
          <cell r="C87">
            <v>-11159.065365576354</v>
          </cell>
          <cell r="D87">
            <v>-4707.0699823541308</v>
          </cell>
          <cell r="G87">
            <v>-1014.5898810125727</v>
          </cell>
          <cell r="H87">
            <v>-944.42043347827575</v>
          </cell>
          <cell r="I87">
            <v>-969.60343142211923</v>
          </cell>
          <cell r="J87">
            <v>-934.68048673610383</v>
          </cell>
          <cell r="K87">
            <v>-937.16339704048278</v>
          </cell>
          <cell r="L87">
            <v>-858.3802743789397</v>
          </cell>
          <cell r="M87">
            <v>-978.36240266963318</v>
          </cell>
          <cell r="N87">
            <v>-957.50746620824521</v>
          </cell>
          <cell r="O87">
            <v>-916.86761448747779</v>
          </cell>
          <cell r="P87">
            <v>-974.88347321940182</v>
          </cell>
          <cell r="Q87">
            <v>-959.5095223649173</v>
          </cell>
          <cell r="R87">
            <v>-914.52245929820992</v>
          </cell>
          <cell r="S87">
            <v>-1011.9501702228059</v>
          </cell>
          <cell r="T87">
            <v>-910.50835156908397</v>
          </cell>
          <cell r="U87">
            <v>-908.1941629925509</v>
          </cell>
          <cell r="V87">
            <v>-963.78528781137288</v>
          </cell>
          <cell r="W87">
            <v>-912.63200975831751</v>
          </cell>
          <cell r="X87">
            <v>-892.41392333333306</v>
          </cell>
          <cell r="Y87">
            <v>-897.03892333333306</v>
          </cell>
          <cell r="Z87">
            <v>-915.41392333333306</v>
          </cell>
          <cell r="AA87">
            <v>-922.28892333333306</v>
          </cell>
          <cell r="AB87">
            <v>-937.26471244444451</v>
          </cell>
          <cell r="AC87">
            <v>-915.03892333333306</v>
          </cell>
          <cell r="AD87">
            <v>-972.53605411111153</v>
          </cell>
        </row>
        <row r="88">
          <cell r="A88" t="str">
            <v>Interest Expense -  Economic</v>
          </cell>
          <cell r="B88">
            <v>268.23819999999995</v>
          </cell>
          <cell r="C88">
            <v>-605.51440000000002</v>
          </cell>
          <cell r="D88">
            <v>-603.51639999999998</v>
          </cell>
          <cell r="G88">
            <v>-171.32379999999998</v>
          </cell>
          <cell r="H88">
            <v>-58.155600000000007</v>
          </cell>
          <cell r="I88">
            <v>-5.3740000000000014</v>
          </cell>
          <cell r="J88">
            <v>-0.97719999999999896</v>
          </cell>
          <cell r="K88">
            <v>-10.52</v>
          </cell>
          <cell r="L88">
            <v>609.60609999999997</v>
          </cell>
          <cell r="M88">
            <v>-132.29859999999999</v>
          </cell>
          <cell r="N88">
            <v>67.685000000000002</v>
          </cell>
          <cell r="O88">
            <v>6.0000000000000053E-2</v>
          </cell>
          <cell r="P88">
            <v>9.1302000000000003</v>
          </cell>
          <cell r="Q88">
            <v>-6.3819999999999819</v>
          </cell>
          <cell r="R88">
            <v>-33.2119</v>
          </cell>
          <cell r="S88">
            <v>-25.449800000000003</v>
          </cell>
          <cell r="T88">
            <v>-71.761199999999988</v>
          </cell>
          <cell r="U88">
            <v>-147.78960000000001</v>
          </cell>
          <cell r="V88">
            <v>-235.97280000000001</v>
          </cell>
          <cell r="W88">
            <v>-122.54300000000001</v>
          </cell>
          <cell r="X88">
            <v>-1.9979999999999998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</row>
        <row r="89">
          <cell r="A89" t="str">
            <v>Interest &amp; Div. Received</v>
          </cell>
          <cell r="B89">
            <v>-1079.4693640999999</v>
          </cell>
          <cell r="C89">
            <v>-1216.417814408253</v>
          </cell>
          <cell r="D89">
            <v>-474.25</v>
          </cell>
          <cell r="G89">
            <v>-116.508</v>
          </cell>
          <cell r="H89">
            <v>-110.83799999999999</v>
          </cell>
          <cell r="I89">
            <v>-73.826700000000002</v>
          </cell>
          <cell r="J89">
            <v>-95.201999999999998</v>
          </cell>
          <cell r="K89">
            <v>-62.962499999999999</v>
          </cell>
          <cell r="L89">
            <v>-147.23400000000001</v>
          </cell>
          <cell r="M89">
            <v>-90.144000000000005</v>
          </cell>
          <cell r="N89">
            <v>-94.324799999999996</v>
          </cell>
          <cell r="O89">
            <v>-53.697600000000001</v>
          </cell>
          <cell r="P89">
            <v>-59.189400000000006</v>
          </cell>
          <cell r="Q89">
            <v>-92.18416409999999</v>
          </cell>
          <cell r="R89">
            <v>-83.358199999999997</v>
          </cell>
          <cell r="S89">
            <v>-80.153399999999991</v>
          </cell>
          <cell r="T89">
            <v>-100.22450000000001</v>
          </cell>
          <cell r="U89">
            <v>-102.69720000000001</v>
          </cell>
          <cell r="V89">
            <v>-81.012900000000002</v>
          </cell>
          <cell r="W89">
            <v>-110.16200000000001</v>
          </cell>
          <cell r="X89">
            <v>-133.62895260156378</v>
          </cell>
          <cell r="Y89">
            <v>-84.3234188549945</v>
          </cell>
          <cell r="Z89">
            <v>-84.28897892072527</v>
          </cell>
          <cell r="AA89">
            <v>-134.39767732027323</v>
          </cell>
          <cell r="AB89">
            <v>-85.702770930113616</v>
          </cell>
          <cell r="AC89">
            <v>-85.545835605882715</v>
          </cell>
          <cell r="AD89">
            <v>-134.28018017469992</v>
          </cell>
        </row>
        <row r="90">
          <cell r="A90" t="str">
            <v>Interest &amp; Div. Received - Economic</v>
          </cell>
          <cell r="B90">
            <v>65.8</v>
          </cell>
          <cell r="C90">
            <v>206.4</v>
          </cell>
          <cell r="D90">
            <v>206.4</v>
          </cell>
          <cell r="G90">
            <v>6</v>
          </cell>
          <cell r="H90">
            <v>7</v>
          </cell>
          <cell r="I90">
            <v>10</v>
          </cell>
          <cell r="J90">
            <v>-25</v>
          </cell>
          <cell r="K90">
            <v>10.5</v>
          </cell>
          <cell r="L90">
            <v>-9</v>
          </cell>
          <cell r="M90">
            <v>12</v>
          </cell>
          <cell r="N90">
            <v>4</v>
          </cell>
          <cell r="O90">
            <v>5.8</v>
          </cell>
          <cell r="P90">
            <v>23</v>
          </cell>
          <cell r="Q90">
            <v>25.5</v>
          </cell>
          <cell r="R90">
            <v>-4</v>
          </cell>
          <cell r="S90">
            <v>9</v>
          </cell>
          <cell r="T90">
            <v>37</v>
          </cell>
          <cell r="U90">
            <v>58</v>
          </cell>
          <cell r="V90">
            <v>9.4</v>
          </cell>
          <cell r="W90">
            <v>93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A91" t="str">
            <v>Transaction (gain)/loss</v>
          </cell>
          <cell r="B91">
            <v>27667.171107156526</v>
          </cell>
          <cell r="C91">
            <v>57504.899773861907</v>
          </cell>
          <cell r="D91">
            <v>67120.114095549725</v>
          </cell>
          <cell r="G91">
            <v>2887.8788551773659</v>
          </cell>
          <cell r="H91">
            <v>-7113.4785221013954</v>
          </cell>
          <cell r="I91">
            <v>-6236.9758722912375</v>
          </cell>
          <cell r="J91">
            <v>12735.346689319687</v>
          </cell>
          <cell r="K91">
            <v>4590.8630680745009</v>
          </cell>
          <cell r="L91">
            <v>-5777.5806874099198</v>
          </cell>
          <cell r="M91">
            <v>-4924.4580294560001</v>
          </cell>
          <cell r="N91">
            <v>9331.579416270135</v>
          </cell>
          <cell r="O91">
            <v>3715.7720703680839</v>
          </cell>
          <cell r="P91">
            <v>12536.549657811212</v>
          </cell>
          <cell r="Q91">
            <v>9455.6659584599875</v>
          </cell>
          <cell r="R91">
            <v>-3533.9914970658951</v>
          </cell>
          <cell r="S91">
            <v>3040.926264132494</v>
          </cell>
          <cell r="T91">
            <v>13268.081909801476</v>
          </cell>
          <cell r="U91">
            <v>20221.474916214102</v>
          </cell>
          <cell r="V91">
            <v>3953.2332053636037</v>
          </cell>
          <cell r="W91">
            <v>26636.397800038041</v>
          </cell>
          <cell r="X91">
            <v>-9458.15042056942</v>
          </cell>
          <cell r="Y91">
            <v>-27.010809786399971</v>
          </cell>
          <cell r="Z91">
            <v>-27.010184986399988</v>
          </cell>
          <cell r="AA91">
            <v>-27.0107809864</v>
          </cell>
          <cell r="AB91">
            <v>-27.012034586400016</v>
          </cell>
          <cell r="AC91">
            <v>-27.009064186399979</v>
          </cell>
          <cell r="AD91">
            <v>-22.011026586399979</v>
          </cell>
        </row>
        <row r="92">
          <cell r="A92" t="str">
            <v>B/S Translation</v>
          </cell>
          <cell r="B92">
            <v>-17939.439391398209</v>
          </cell>
          <cell r="C92">
            <v>-35364.65149489115</v>
          </cell>
          <cell r="D92">
            <v>-43396.378989953497</v>
          </cell>
          <cell r="G92">
            <v>-2236.1561435191888</v>
          </cell>
          <cell r="H92">
            <v>5157.3188951014208</v>
          </cell>
          <cell r="I92">
            <v>4241.6648722913005</v>
          </cell>
          <cell r="J92">
            <v>-10487.472289319761</v>
          </cell>
          <cell r="K92">
            <v>-2103.2465180743811</v>
          </cell>
          <cell r="L92">
            <v>4876.7518374097763</v>
          </cell>
          <cell r="M92">
            <v>3782.1536294560774</v>
          </cell>
          <cell r="N92">
            <v>-7497.4106162701191</v>
          </cell>
          <cell r="O92">
            <v>-2296.8821151680149</v>
          </cell>
          <cell r="P92">
            <v>-9138.8927592114778</v>
          </cell>
          <cell r="Q92">
            <v>-6186.2756838599889</v>
          </cell>
          <cell r="R92">
            <v>3949.0074997661468</v>
          </cell>
          <cell r="S92">
            <v>-1860.4545236681352</v>
          </cell>
          <cell r="T92">
            <v>-9677.0978878014994</v>
          </cell>
          <cell r="U92">
            <v>-12591.393874990197</v>
          </cell>
          <cell r="V92">
            <v>-1443.2178919862272</v>
          </cell>
          <cell r="W92">
            <v>-17824.214811507438</v>
          </cell>
          <cell r="X92">
            <v>7929.999382468297</v>
          </cell>
          <cell r="Y92">
            <v>143.47127764944162</v>
          </cell>
          <cell r="Z92">
            <v>-144.77613347864099</v>
          </cell>
          <cell r="AA92">
            <v>27.008245838202129</v>
          </cell>
          <cell r="AB92">
            <v>27.009311398476711</v>
          </cell>
          <cell r="AC92">
            <v>27.006786562073103</v>
          </cell>
          <cell r="AD92">
            <v>22.008624624497315</v>
          </cell>
        </row>
        <row r="93">
          <cell r="A93" t="str">
            <v>B/S Translation - Economic</v>
          </cell>
          <cell r="B93">
            <v>-9727.7317157583129</v>
          </cell>
          <cell r="C93">
            <v>-22140.248278970757</v>
          </cell>
          <cell r="D93">
            <v>-23723.735105596228</v>
          </cell>
          <cell r="G93">
            <v>-651.72271165817256</v>
          </cell>
          <cell r="H93">
            <v>1956.1596269999745</v>
          </cell>
          <cell r="I93">
            <v>1995.3109999999369</v>
          </cell>
          <cell r="J93">
            <v>-2247.8743999999269</v>
          </cell>
          <cell r="K93">
            <v>-2487.6165500001198</v>
          </cell>
          <cell r="L93">
            <v>900.82885000014358</v>
          </cell>
          <cell r="M93">
            <v>1142.3043999999227</v>
          </cell>
          <cell r="N93">
            <v>-1834.1688000000158</v>
          </cell>
          <cell r="O93">
            <v>-1418.8899552000694</v>
          </cell>
          <cell r="P93">
            <v>-3397.6568985997346</v>
          </cell>
          <cell r="Q93">
            <v>-3269.3902745999985</v>
          </cell>
          <cell r="R93">
            <v>-415.01600270025301</v>
          </cell>
          <cell r="S93">
            <v>-1180.4717404643579</v>
          </cell>
          <cell r="T93">
            <v>-3590.9840219999769</v>
          </cell>
          <cell r="U93">
            <v>-7630.081041223908</v>
          </cell>
          <cell r="V93">
            <v>-2510.0153133773783</v>
          </cell>
          <cell r="W93">
            <v>-8812.182988530607</v>
          </cell>
          <cell r="X93">
            <v>1528.1510381011249</v>
          </cell>
          <cell r="Y93">
            <v>-116.46046786304214</v>
          </cell>
          <cell r="Z93">
            <v>171.7863184650414</v>
          </cell>
          <cell r="AA93">
            <v>2.5351481963298284E-3</v>
          </cell>
          <cell r="AB93">
            <v>2.7231879212195054E-3</v>
          </cell>
          <cell r="AC93">
            <v>2.2776243276894093E-3</v>
          </cell>
          <cell r="AD93">
            <v>2.401961901341565E-3</v>
          </cell>
        </row>
        <row r="95">
          <cell r="A95" t="str">
            <v>Total Interest Exp. / (Inc.)</v>
          </cell>
          <cell r="B95">
            <v>29962.69469358362</v>
          </cell>
          <cell r="C95">
            <v>28981.249619904273</v>
          </cell>
          <cell r="D95">
            <v>11952.544967645863</v>
          </cell>
          <cell r="G95">
            <v>2508.7915189874311</v>
          </cell>
          <cell r="H95">
            <v>2485.6599665217236</v>
          </cell>
          <cell r="I95">
            <v>2510.6723685778816</v>
          </cell>
          <cell r="J95">
            <v>2414.5313132638958</v>
          </cell>
          <cell r="K95">
            <v>2514.1541029595164</v>
          </cell>
          <cell r="L95">
            <v>2980.3882256210604</v>
          </cell>
          <cell r="M95">
            <v>2395.3115973303666</v>
          </cell>
          <cell r="N95">
            <v>2558.0163337917547</v>
          </cell>
          <cell r="O95">
            <v>2354.6485855125229</v>
          </cell>
          <cell r="P95">
            <v>2501.2957267805996</v>
          </cell>
          <cell r="Q95">
            <v>2551.8757135350825</v>
          </cell>
          <cell r="R95">
            <v>2187.3492407017889</v>
          </cell>
          <cell r="S95">
            <v>2921.414229777195</v>
          </cell>
          <cell r="T95">
            <v>2036.1423484309162</v>
          </cell>
          <cell r="U95">
            <v>2241.7590703407805</v>
          </cell>
          <cell r="V95">
            <v>2362.2213455219589</v>
          </cell>
          <cell r="W95">
            <v>2391.0079735750114</v>
          </cell>
          <cell r="X95">
            <v>2330.1177140651043</v>
          </cell>
          <cell r="Y95">
            <v>2393.754581145005</v>
          </cell>
          <cell r="Z95">
            <v>2442.7890210792752</v>
          </cell>
          <cell r="AA95">
            <v>2411.0136560130582</v>
          </cell>
          <cell r="AB95">
            <v>2499.9010068476614</v>
          </cell>
          <cell r="AC95">
            <v>2440.5321643941184</v>
          </cell>
          <cell r="AD95">
            <v>2510.5965087141881</v>
          </cell>
        </row>
        <row r="97">
          <cell r="A97" t="str">
            <v>N. P. B. T.</v>
          </cell>
          <cell r="B97">
            <v>35417.420189658093</v>
          </cell>
          <cell r="C97">
            <v>12940.808779097904</v>
          </cell>
          <cell r="D97">
            <v>-3491.2795037182905</v>
          </cell>
          <cell r="G97">
            <v>-2931.6349973122742</v>
          </cell>
          <cell r="H97">
            <v>3175.9881668115859</v>
          </cell>
          <cell r="I97">
            <v>4688.5133647553885</v>
          </cell>
          <cell r="J97">
            <v>-1145.445079930488</v>
          </cell>
          <cell r="K97">
            <v>3253.9326803736903</v>
          </cell>
          <cell r="L97">
            <v>6872.1701577124295</v>
          </cell>
          <cell r="M97">
            <v>1652.1892360028937</v>
          </cell>
          <cell r="N97">
            <v>2416.9628995415642</v>
          </cell>
          <cell r="O97">
            <v>4659.3441278207447</v>
          </cell>
          <cell r="P97">
            <v>-1194.5393120469942</v>
          </cell>
          <cell r="Q97">
            <v>1963.0332451982513</v>
          </cell>
          <cell r="R97">
            <v>12006.905700731299</v>
          </cell>
          <cell r="S97">
            <v>-2607.170436908219</v>
          </cell>
          <cell r="T97">
            <v>859.95238290244106</v>
          </cell>
          <cell r="U97">
            <v>1856.0412846257832</v>
          </cell>
          <cell r="V97">
            <v>3115.1739544339862</v>
          </cell>
          <cell r="W97">
            <v>-6715.2766887722819</v>
          </cell>
          <cell r="X97">
            <v>2331.1460783728462</v>
          </cell>
          <cell r="Y97">
            <v>-1190.5641441573007</v>
          </cell>
          <cell r="Z97">
            <v>1324.4849283186873</v>
          </cell>
          <cell r="AA97">
            <v>4460.1886941427783</v>
          </cell>
          <cell r="AB97">
            <v>-2669.4392774628068</v>
          </cell>
          <cell r="AC97">
            <v>3210.0242187397512</v>
          </cell>
          <cell r="AD97">
            <v>8966.2477848622384</v>
          </cell>
        </row>
        <row r="98">
          <cell r="A98" t="str">
            <v xml:space="preserve"> % Sales</v>
          </cell>
          <cell r="B98">
            <v>7.6839249293387896E-2</v>
          </cell>
          <cell r="C98">
            <v>3.2351523694880591E-2</v>
          </cell>
          <cell r="D98">
            <v>-2.2519911903926909E-2</v>
          </cell>
          <cell r="G98">
            <v>-0.15500071605882121</v>
          </cell>
          <cell r="H98">
            <v>9.0562732621206635E-2</v>
          </cell>
          <cell r="I98">
            <v>0.11759714305234405</v>
          </cell>
          <cell r="J98">
            <v>-3.5302334299809592E-2</v>
          </cell>
          <cell r="K98">
            <v>7.5189211543092715E-2</v>
          </cell>
          <cell r="L98">
            <v>0.13670030249707929</v>
          </cell>
          <cell r="M98">
            <v>4.5769055868692336E-2</v>
          </cell>
          <cell r="N98">
            <v>6.6262222923334016E-2</v>
          </cell>
          <cell r="O98">
            <v>0.11458124605823748</v>
          </cell>
          <cell r="P98">
            <v>-3.5236798598308701E-2</v>
          </cell>
          <cell r="Q98">
            <v>4.5787323193006699E-2</v>
          </cell>
          <cell r="R98">
            <v>0.23510781869269703</v>
          </cell>
          <cell r="S98">
            <v>-0.11993435373123328</v>
          </cell>
          <cell r="T98">
            <v>2.8502571363891005E-2</v>
          </cell>
          <cell r="U98">
            <v>4.0534179964885848E-2</v>
          </cell>
          <cell r="V98">
            <v>8.9566364421764008E-2</v>
          </cell>
          <cell r="W98">
            <v>-0.29777829662208782</v>
          </cell>
          <cell r="X98">
            <v>6.6109675557090131E-2</v>
          </cell>
          <cell r="Y98">
            <v>-4.0558124080523089E-2</v>
          </cell>
          <cell r="Z98">
            <v>3.966582714962711E-2</v>
          </cell>
          <cell r="AA98">
            <v>0.11426188126372316</v>
          </cell>
          <cell r="AB98">
            <v>-9.3815047287877554E-2</v>
          </cell>
          <cell r="AC98">
            <v>8.910223074523195E-2</v>
          </cell>
          <cell r="AD98">
            <v>0.20634544488605472</v>
          </cell>
        </row>
        <row r="100">
          <cell r="A100" t="str">
            <v xml:space="preserve"> Income Tax</v>
          </cell>
          <cell r="B100">
            <v>-3468.5869068415486</v>
          </cell>
          <cell r="C100">
            <v>-21165.501806015505</v>
          </cell>
          <cell r="D100">
            <v>-32668.974800000004</v>
          </cell>
          <cell r="G100">
            <v>-2385.0852</v>
          </cell>
          <cell r="H100">
            <v>2645.4090000000001</v>
          </cell>
          <cell r="I100">
            <v>3772.0293000000001</v>
          </cell>
          <cell r="J100">
            <v>-6679.6379999999999</v>
          </cell>
          <cell r="K100">
            <v>-1060.5074999999999</v>
          </cell>
          <cell r="L100">
            <v>6291.6143999999995</v>
          </cell>
          <cell r="M100">
            <v>2675.0232000000001</v>
          </cell>
          <cell r="N100">
            <v>-4176.0659999999998</v>
          </cell>
          <cell r="O100">
            <v>-35.036870400000005</v>
          </cell>
          <cell r="P100">
            <v>-6787.4004000000004</v>
          </cell>
          <cell r="Q100">
            <v>-3346.0371</v>
          </cell>
          <cell r="R100">
            <v>5617.1082635584517</v>
          </cell>
          <cell r="S100">
            <v>-2394.4559999999997</v>
          </cell>
          <cell r="T100">
            <v>-6240.3195999999998</v>
          </cell>
          <cell r="U100">
            <v>-8481.7710000000006</v>
          </cell>
          <cell r="V100">
            <v>-571.66729999999995</v>
          </cell>
          <cell r="W100">
            <v>-14980.760900000001</v>
          </cell>
          <cell r="X100">
            <v>5625.1993947960709</v>
          </cell>
          <cell r="Y100">
            <v>-439.52931087406296</v>
          </cell>
          <cell r="Z100">
            <v>284.48448017074219</v>
          </cell>
          <cell r="AA100">
            <v>1372.8669989472544</v>
          </cell>
          <cell r="AB100">
            <v>-969.53778573024704</v>
          </cell>
          <cell r="AC100">
            <v>969.38874122313246</v>
          </cell>
          <cell r="AD100">
            <v>4660.6004754516089</v>
          </cell>
        </row>
        <row r="101">
          <cell r="A101" t="str">
            <v xml:space="preserve"> 3% Add´l Interest Expense</v>
          </cell>
          <cell r="B101">
            <v>3748.9619779644054</v>
          </cell>
          <cell r="C101">
            <v>3682.4915706401962</v>
          </cell>
          <cell r="D101">
            <v>1553.3330941768634</v>
          </cell>
          <cell r="G101">
            <v>334.81466073414902</v>
          </cell>
          <cell r="H101">
            <v>311.65874304783102</v>
          </cell>
          <cell r="I101">
            <v>319.96913236929936</v>
          </cell>
          <cell r="J101">
            <v>308.44456062291425</v>
          </cell>
          <cell r="K101">
            <v>309.26392102335933</v>
          </cell>
          <cell r="L101">
            <v>283.26549054505011</v>
          </cell>
          <cell r="M101">
            <v>322.85959288097899</v>
          </cell>
          <cell r="N101">
            <v>315.97746384872096</v>
          </cell>
          <cell r="O101">
            <v>302.56631278086769</v>
          </cell>
          <cell r="P101">
            <v>321.71154616240261</v>
          </cell>
          <cell r="Q101">
            <v>316.63814238042272</v>
          </cell>
          <cell r="R101">
            <v>301.79241156840931</v>
          </cell>
          <cell r="S101">
            <v>333.94355617352596</v>
          </cell>
          <cell r="T101">
            <v>300.46775601779774</v>
          </cell>
          <cell r="U101">
            <v>299.7040737875418</v>
          </cell>
          <cell r="V101">
            <v>318.04914497775309</v>
          </cell>
          <cell r="W101">
            <v>301.16856322024478</v>
          </cell>
          <cell r="X101">
            <v>294.49659469999995</v>
          </cell>
          <cell r="Y101">
            <v>296.02284469999995</v>
          </cell>
          <cell r="Z101">
            <v>302.08659469999992</v>
          </cell>
          <cell r="AA101">
            <v>304.35534469999993</v>
          </cell>
          <cell r="AB101">
            <v>309.29735510666671</v>
          </cell>
          <cell r="AC101">
            <v>301.96284469999995</v>
          </cell>
          <cell r="AD101">
            <v>320.9368978566668</v>
          </cell>
        </row>
        <row r="102">
          <cell r="A102" t="str">
            <v xml:space="preserve"> Tax Adjts(hyper tax adjst to zero NH)</v>
          </cell>
          <cell r="B102">
            <v>-8360.8398290466102</v>
          </cell>
          <cell r="C102">
            <v>-297.2768782193707</v>
          </cell>
          <cell r="D102">
            <v>9928.7843217806294</v>
          </cell>
          <cell r="G102">
            <v>1502.8787542392934</v>
          </cell>
          <cell r="H102">
            <v>-551.90772775319749</v>
          </cell>
          <cell r="I102">
            <v>-2067.0748345462389</v>
          </cell>
          <cell r="J102">
            <v>2447.6305244341711</v>
          </cell>
          <cell r="K102">
            <v>-662.42370391589327</v>
          </cell>
          <cell r="L102">
            <v>-4483.277167746297</v>
          </cell>
          <cell r="M102">
            <v>-1252.6380015058044</v>
          </cell>
          <cell r="N102">
            <v>912.32219497561948</v>
          </cell>
          <cell r="O102">
            <v>-1396.1285540166946</v>
          </cell>
          <cell r="P102">
            <v>2435.0838505030515</v>
          </cell>
          <cell r="Q102">
            <v>21.1066436266733</v>
          </cell>
          <cell r="R102">
            <v>-5266.4118073412928</v>
          </cell>
          <cell r="S102">
            <v>1199.6787598205117</v>
          </cell>
          <cell r="T102">
            <v>1643.3010596858683</v>
          </cell>
          <cell r="U102">
            <v>2134.7759859205826</v>
          </cell>
          <cell r="V102">
            <v>-773.92590502692133</v>
          </cell>
          <cell r="W102">
            <v>5724.9544213805884</v>
          </cell>
          <cell r="X102">
            <v>-3313.1759999999999</v>
          </cell>
          <cell r="Y102">
            <v>276.53280000000001</v>
          </cell>
          <cell r="Z102">
            <v>-453.0616</v>
          </cell>
          <cell r="AA102">
            <v>-1543.54</v>
          </cell>
          <cell r="AB102">
            <v>793.51</v>
          </cell>
          <cell r="AC102">
            <v>-1138.3063999999999</v>
          </cell>
          <cell r="AD102">
            <v>-4848.0200000000004</v>
          </cell>
        </row>
        <row r="103">
          <cell r="A103" t="str">
            <v xml:space="preserve"> FX Tax adjustment</v>
          </cell>
          <cell r="B103">
            <v>5545</v>
          </cell>
          <cell r="C103">
            <v>11466.145362556606</v>
          </cell>
          <cell r="D103">
            <v>13395.5</v>
          </cell>
          <cell r="G103">
            <v>501</v>
          </cell>
          <cell r="H103">
            <v>-1322</v>
          </cell>
          <cell r="I103">
            <v>-803</v>
          </cell>
          <cell r="J103">
            <v>2098</v>
          </cell>
          <cell r="K103">
            <v>750</v>
          </cell>
          <cell r="L103">
            <v>-1038</v>
          </cell>
          <cell r="M103">
            <v>-912</v>
          </cell>
          <cell r="N103">
            <v>1682</v>
          </cell>
          <cell r="O103">
            <v>718</v>
          </cell>
          <cell r="P103">
            <v>2227</v>
          </cell>
          <cell r="Q103">
            <v>1789</v>
          </cell>
          <cell r="R103">
            <v>-145</v>
          </cell>
          <cell r="S103">
            <v>535.5</v>
          </cell>
          <cell r="T103">
            <v>2489</v>
          </cell>
          <cell r="U103">
            <v>3887</v>
          </cell>
          <cell r="V103">
            <v>813</v>
          </cell>
          <cell r="W103">
            <v>5671</v>
          </cell>
          <cell r="X103">
            <v>-1929.3546374433936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</row>
        <row r="104">
          <cell r="A104" t="str">
            <v>TOTAL INC. TAX</v>
          </cell>
          <cell r="B104">
            <v>-2535</v>
          </cell>
          <cell r="C104">
            <v>-6317.0939902087812</v>
          </cell>
          <cell r="D104">
            <v>-7793</v>
          </cell>
          <cell r="G104">
            <v>-47</v>
          </cell>
          <cell r="H104">
            <v>1084</v>
          </cell>
          <cell r="I104">
            <v>1223</v>
          </cell>
          <cell r="J104">
            <v>-1824</v>
          </cell>
          <cell r="K104">
            <v>-663</v>
          </cell>
          <cell r="L104">
            <v>1052</v>
          </cell>
          <cell r="M104">
            <v>832</v>
          </cell>
          <cell r="N104">
            <v>-1265</v>
          </cell>
          <cell r="O104">
            <v>-410</v>
          </cell>
          <cell r="P104">
            <v>-1804</v>
          </cell>
          <cell r="Q104">
            <v>-1220</v>
          </cell>
          <cell r="R104">
            <v>507</v>
          </cell>
          <cell r="S104">
            <v>-325</v>
          </cell>
          <cell r="T104">
            <v>-1808</v>
          </cell>
          <cell r="U104">
            <v>-2160</v>
          </cell>
          <cell r="V104">
            <v>-215</v>
          </cell>
          <cell r="W104">
            <v>-3285</v>
          </cell>
          <cell r="X104">
            <v>675.91308343945821</v>
          </cell>
          <cell r="Y104">
            <v>133.01667382593769</v>
          </cell>
          <cell r="Z104">
            <v>133.49980887074162</v>
          </cell>
          <cell r="AA104">
            <v>133.67299504725452</v>
          </cell>
          <cell r="AB104">
            <v>133.25990337641997</v>
          </cell>
          <cell r="AC104">
            <v>133.03583792313293</v>
          </cell>
          <cell r="AD104">
            <v>133.50770730827389</v>
          </cell>
        </row>
        <row r="105">
          <cell r="A105" t="str">
            <v xml:space="preserve">  % N.P.B.T.</v>
          </cell>
          <cell r="B105">
            <v>-7.1574947763705876E-2</v>
          </cell>
          <cell r="C105">
            <v>-0.48815295071913906</v>
          </cell>
          <cell r="D105">
            <v>2.2321329448702922</v>
          </cell>
          <cell r="G105">
            <v>1.6032009456528402E-2</v>
          </cell>
          <cell r="H105">
            <v>0.34131109533957776</v>
          </cell>
          <cell r="I105">
            <v>0.26085027488533286</v>
          </cell>
          <cell r="J105">
            <v>1.592394111213687</v>
          </cell>
          <cell r="K105">
            <v>-0.20375344702087053</v>
          </cell>
          <cell r="L105">
            <v>0.15308119209175461</v>
          </cell>
          <cell r="M105">
            <v>0.50357427700766277</v>
          </cell>
          <cell r="N105">
            <v>-0.52338411989689126</v>
          </cell>
          <cell r="O105">
            <v>-8.799521751396458E-2</v>
          </cell>
          <cell r="P105">
            <v>1.5102056347635959</v>
          </cell>
          <cell r="Q105">
            <v>-0.62148718213724874</v>
          </cell>
          <cell r="R105">
            <v>4.2225700162625612E-2</v>
          </cell>
          <cell r="S105">
            <v>0.12465621556579543</v>
          </cell>
          <cell r="T105">
            <v>-2.1024419909132481</v>
          </cell>
          <cell r="U105">
            <v>-1.1637672167596753</v>
          </cell>
          <cell r="V105">
            <v>-6.9017012579339121E-2</v>
          </cell>
          <cell r="W105">
            <v>0.48918311966093819</v>
          </cell>
          <cell r="X105">
            <v>0.28994883234054963</v>
          </cell>
          <cell r="Y105">
            <v>-0.11172575159324062</v>
          </cell>
          <cell r="Z105">
            <v>0.10079375462596425</v>
          </cell>
          <cell r="AA105">
            <v>2.9970255568513716E-2</v>
          </cell>
          <cell r="AB105">
            <v>-4.9920559909899159E-2</v>
          </cell>
          <cell r="AC105">
            <v>4.1443873584032495E-2</v>
          </cell>
          <cell r="AD105">
            <v>1.4890030981931554E-2</v>
          </cell>
        </row>
        <row r="106">
          <cell r="C106">
            <v>2.9522391707068891</v>
          </cell>
          <cell r="D106">
            <v>1.6426159574875783</v>
          </cell>
          <cell r="G106">
            <v>0.6082149734425002</v>
          </cell>
          <cell r="H106">
            <v>-0.83998470536607783</v>
          </cell>
          <cell r="I106">
            <v>-1.0764021769391547</v>
          </cell>
          <cell r="J106">
            <v>-1.5629149429141762</v>
          </cell>
          <cell r="K106">
            <v>-0.66728289253387629</v>
          </cell>
          <cell r="L106">
            <v>1.6027227987524384</v>
          </cell>
          <cell r="M106">
            <v>1.2447913751748274</v>
          </cell>
          <cell r="N106">
            <v>-0.76634117565936322</v>
          </cell>
          <cell r="O106">
            <v>-0.59911163582683002</v>
          </cell>
          <cell r="P106">
            <v>0.39499666545361833</v>
          </cell>
          <cell r="Q106">
            <v>0.70768600709607199</v>
          </cell>
          <cell r="R106">
            <v>0.48886778556789068</v>
          </cell>
          <cell r="S106">
            <v>-0.33368400596214087</v>
          </cell>
          <cell r="T106">
            <v>0.4492157036665958</v>
          </cell>
          <cell r="U106">
            <v>-0.29094029187672277</v>
          </cell>
          <cell r="V106">
            <v>0.45593995083186201</v>
          </cell>
          <cell r="W106">
            <v>1.3620846008307126</v>
          </cell>
          <cell r="X106">
            <v>1.2522686132192575</v>
          </cell>
          <cell r="Y106">
            <v>9.6599999993145502E-3</v>
          </cell>
          <cell r="Z106">
            <v>9.6660000004931135E-3</v>
          </cell>
          <cell r="AA106">
            <v>9.3485999998392799E-3</v>
          </cell>
          <cell r="AB106">
            <v>9.6659999996973056E-3</v>
          </cell>
          <cell r="AC106">
            <v>9.3479999995906837E-3</v>
          </cell>
          <cell r="AD106">
            <v>9.6660000017436687E-3</v>
          </cell>
        </row>
        <row r="107">
          <cell r="A107" t="str">
            <v>N. P. A. T.</v>
          </cell>
          <cell r="B107">
            <v>37952.420189658093</v>
          </cell>
          <cell r="C107">
            <v>19257.902769306682</v>
          </cell>
          <cell r="D107">
            <v>4301.7204962817095</v>
          </cell>
          <cell r="G107">
            <v>-2884.6349973122742</v>
          </cell>
          <cell r="H107">
            <v>2091.9881668115859</v>
          </cell>
          <cell r="I107">
            <v>3465.5133647553885</v>
          </cell>
          <cell r="J107">
            <v>678.55492006951204</v>
          </cell>
          <cell r="K107">
            <v>3916.9326803736903</v>
          </cell>
          <cell r="L107">
            <v>5820.1701577124295</v>
          </cell>
          <cell r="M107">
            <v>820.18923600289372</v>
          </cell>
          <cell r="N107">
            <v>3681.9628995415642</v>
          </cell>
          <cell r="O107">
            <v>5069.3441278207447</v>
          </cell>
          <cell r="P107">
            <v>609.46068795300584</v>
          </cell>
          <cell r="Q107">
            <v>3183.0332451982513</v>
          </cell>
          <cell r="R107">
            <v>11499.905700731299</v>
          </cell>
          <cell r="S107">
            <v>-2282.170436908219</v>
          </cell>
          <cell r="T107">
            <v>2667.9523829024411</v>
          </cell>
          <cell r="U107">
            <v>4016.0412846257832</v>
          </cell>
          <cell r="V107">
            <v>3330.1739544339862</v>
          </cell>
          <cell r="W107">
            <v>-3430.2766887722819</v>
          </cell>
          <cell r="X107">
            <v>1655.232994933388</v>
          </cell>
          <cell r="Y107">
            <v>-1323.5808179832384</v>
          </cell>
          <cell r="Z107">
            <v>1190.9851194479456</v>
          </cell>
          <cell r="AA107">
            <v>4326.5156990955238</v>
          </cell>
          <cell r="AB107">
            <v>-2802.6991808392268</v>
          </cell>
          <cell r="AC107">
            <v>3076.9883808166182</v>
          </cell>
          <cell r="AD107">
            <v>8832.7400775539645</v>
          </cell>
        </row>
        <row r="108">
          <cell r="A108" t="str">
            <v xml:space="preserve"> % Sales</v>
          </cell>
          <cell r="B108">
            <v>8.2339014547764502E-2</v>
          </cell>
          <cell r="C108">
            <v>4.8144015446796681E-2</v>
          </cell>
          <cell r="D108">
            <v>2.7747525372405008E-2</v>
          </cell>
          <cell r="G108">
            <v>-0.15251574311319752</v>
          </cell>
          <cell r="H108">
            <v>5.9652667153317289E-2</v>
          </cell>
          <cell r="I108">
            <v>8.6921895961410298E-2</v>
          </cell>
          <cell r="J108">
            <v>2.0912894951304158E-2</v>
          </cell>
          <cell r="K108">
            <v>9.0509272573779276E-2</v>
          </cell>
          <cell r="L108">
            <v>0.11577405723152293</v>
          </cell>
          <cell r="M108">
            <v>2.2720936650292265E-2</v>
          </cell>
          <cell r="N108">
            <v>0.10094281815047482</v>
          </cell>
          <cell r="O108">
            <v>0.12466384772815318</v>
          </cell>
          <cell r="P108">
            <v>1.7978013195887078E-2</v>
          </cell>
          <cell r="Q108">
            <v>7.4243557661835921E-2</v>
          </cell>
          <cell r="R108">
            <v>0.22518022643469027</v>
          </cell>
          <cell r="S108">
            <v>-0.1049837910787683</v>
          </cell>
          <cell r="T108">
            <v>8.8427574248336943E-2</v>
          </cell>
          <cell r="U108">
            <v>8.7706529766256841E-2</v>
          </cell>
          <cell r="V108">
            <v>9.5747967321746563E-2</v>
          </cell>
          <cell r="W108">
            <v>-0.15211018051317468</v>
          </cell>
          <cell r="X108">
            <v>4.6941252322899273E-2</v>
          </cell>
          <cell r="Y108">
            <v>-4.5089510976631442E-2</v>
          </cell>
          <cell r="Z108">
            <v>3.5667759500871685E-2</v>
          </cell>
          <cell r="AA108">
            <v>0.11083742348051021</v>
          </cell>
          <cell r="AB108">
            <v>-9.8498346976462078E-2</v>
          </cell>
          <cell r="AC108">
            <v>8.5409489158171259E-2</v>
          </cell>
          <cell r="AD108">
            <v>0.20327295481872093</v>
          </cell>
        </row>
        <row r="109">
          <cell r="A109" t="str">
            <v>Additional Data :</v>
          </cell>
        </row>
        <row r="110">
          <cell r="A110" t="str">
            <v xml:space="preserve">  Royalties to Parent Co. (Remit to NY)</v>
          </cell>
          <cell r="B110">
            <v>2578.2185380000001</v>
          </cell>
          <cell r="C110">
            <v>2119.4118809999995</v>
          </cell>
          <cell r="D110">
            <v>836.60888100000011</v>
          </cell>
          <cell r="G110">
            <v>102.83300000000001</v>
          </cell>
          <cell r="H110">
            <v>194.05500000000001</v>
          </cell>
          <cell r="I110">
            <v>258.39999999999998</v>
          </cell>
          <cell r="J110">
            <v>161.6088</v>
          </cell>
          <cell r="K110">
            <v>263.17699999999996</v>
          </cell>
          <cell r="L110">
            <v>267.07</v>
          </cell>
          <cell r="M110">
            <v>284.68200000000002</v>
          </cell>
          <cell r="N110">
            <v>227.58579999999998</v>
          </cell>
          <cell r="O110">
            <v>123.98439999999999</v>
          </cell>
          <cell r="P110">
            <v>204.44053799999998</v>
          </cell>
          <cell r="Q110">
            <v>237.59199999999998</v>
          </cell>
          <cell r="R110">
            <v>252.79</v>
          </cell>
          <cell r="S110">
            <v>136.35000000000002</v>
          </cell>
          <cell r="T110">
            <v>153.52199999999999</v>
          </cell>
          <cell r="U110">
            <v>210.93588100000002</v>
          </cell>
          <cell r="V110">
            <v>235.416</v>
          </cell>
          <cell r="W110">
            <v>100.38500000000001</v>
          </cell>
          <cell r="X110">
            <v>180.54</v>
          </cell>
          <cell r="Y110">
            <v>167.26299999999998</v>
          </cell>
          <cell r="Z110">
            <v>179.928</v>
          </cell>
          <cell r="AA110">
            <v>206.56699999999998</v>
          </cell>
          <cell r="AB110">
            <v>143.446</v>
          </cell>
          <cell r="AC110">
            <v>189.39699999999996</v>
          </cell>
          <cell r="AD110">
            <v>215.66200000000001</v>
          </cell>
        </row>
        <row r="111">
          <cell r="A111" t="str">
            <v xml:space="preserve">  Gross TSAF Billed by NY</v>
          </cell>
          <cell r="B111">
            <v>0</v>
          </cell>
          <cell r="C111">
            <v>0</v>
          </cell>
          <cell r="D111">
            <v>0</v>
          </cell>
        </row>
        <row r="112">
          <cell r="A112" t="str">
            <v xml:space="preserve">  Royalty Tax</v>
          </cell>
          <cell r="B112">
            <v>454.97974200000004</v>
          </cell>
          <cell r="C112">
            <v>394.25962900000002</v>
          </cell>
          <cell r="D112">
            <v>167.88262899999998</v>
          </cell>
          <cell r="G112">
            <v>18.146999999999998</v>
          </cell>
          <cell r="H112">
            <v>34.244999999999997</v>
          </cell>
          <cell r="I112">
            <v>45.6</v>
          </cell>
          <cell r="J112">
            <v>28.519199999999987</v>
          </cell>
          <cell r="K112">
            <v>46.443000000000005</v>
          </cell>
          <cell r="L112">
            <v>47.13</v>
          </cell>
          <cell r="M112">
            <v>50.238000000000021</v>
          </cell>
          <cell r="N112">
            <v>40.162199999999999</v>
          </cell>
          <cell r="O112">
            <v>21.879600000000011</v>
          </cell>
          <cell r="P112">
            <v>36.077742000000001</v>
          </cell>
          <cell r="Q112">
            <v>41.927999999999997</v>
          </cell>
          <cell r="R112">
            <v>44.61</v>
          </cell>
          <cell r="S112">
            <v>44.181749999999994</v>
          </cell>
          <cell r="T112">
            <v>27.2179</v>
          </cell>
          <cell r="U112">
            <v>37.223979</v>
          </cell>
          <cell r="V112">
            <v>41.543999999999997</v>
          </cell>
          <cell r="W112">
            <v>17.715000000000003</v>
          </cell>
          <cell r="X112">
            <v>31.860000000000003</v>
          </cell>
          <cell r="Y112">
            <v>29.51700000000001</v>
          </cell>
          <cell r="Z112">
            <v>31.752000000000002</v>
          </cell>
          <cell r="AA112">
            <v>36.453000000000017</v>
          </cell>
          <cell r="AB112">
            <v>25.313999999999993</v>
          </cell>
          <cell r="AC112">
            <v>33.423000000000002</v>
          </cell>
          <cell r="AD112">
            <v>38.058</v>
          </cell>
        </row>
        <row r="113">
          <cell r="A113" t="str">
            <v xml:space="preserve">  Dividend Tax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 xml:space="preserve">  TSAF Tax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Total Royalties &amp; TSAF</v>
          </cell>
          <cell r="B115">
            <v>3033.1982799999996</v>
          </cell>
          <cell r="C115">
            <v>2513.6715100000001</v>
          </cell>
          <cell r="D115">
            <v>1004.4915100000002</v>
          </cell>
          <cell r="G115">
            <v>120.98</v>
          </cell>
          <cell r="H115">
            <v>228.3</v>
          </cell>
          <cell r="I115">
            <v>304</v>
          </cell>
          <cell r="J115">
            <v>190.12799999999999</v>
          </cell>
          <cell r="K115">
            <v>309.62</v>
          </cell>
          <cell r="L115">
            <v>314.2</v>
          </cell>
          <cell r="M115">
            <v>334.92</v>
          </cell>
          <cell r="N115">
            <v>267.74799999999999</v>
          </cell>
          <cell r="O115">
            <v>145.864</v>
          </cell>
          <cell r="P115">
            <v>240.51827999999998</v>
          </cell>
          <cell r="Q115">
            <v>279.52</v>
          </cell>
          <cell r="R115">
            <v>297.39999999999998</v>
          </cell>
          <cell r="S115">
            <v>180.53175000000002</v>
          </cell>
          <cell r="T115">
            <v>180.73989999999998</v>
          </cell>
          <cell r="U115">
            <v>248.15986000000004</v>
          </cell>
          <cell r="V115">
            <v>276.95999999999998</v>
          </cell>
          <cell r="W115">
            <v>118.10000000000001</v>
          </cell>
          <cell r="X115">
            <v>212.4</v>
          </cell>
          <cell r="Y115">
            <v>196.77999999999997</v>
          </cell>
          <cell r="Z115">
            <v>211.68</v>
          </cell>
          <cell r="AA115">
            <v>243.01999999999998</v>
          </cell>
          <cell r="AB115">
            <v>168.76</v>
          </cell>
          <cell r="AC115">
            <v>222.81999999999996</v>
          </cell>
          <cell r="AD115">
            <v>253.72</v>
          </cell>
        </row>
        <row r="116">
          <cell r="A116" t="str">
            <v xml:space="preserve"> SURPLUS NET PROFIT</v>
          </cell>
          <cell r="B116">
            <v>34919.221909658096</v>
          </cell>
          <cell r="C116">
            <v>16744.231259306685</v>
          </cell>
          <cell r="D116">
            <v>3297.2289862817092</v>
          </cell>
          <cell r="G116">
            <v>-3005.6149973122742</v>
          </cell>
          <cell r="H116">
            <v>1863.6881668115859</v>
          </cell>
          <cell r="I116">
            <v>3161.5133647553885</v>
          </cell>
          <cell r="J116">
            <v>488.42692006951205</v>
          </cell>
          <cell r="K116">
            <v>3607.3126803736905</v>
          </cell>
          <cell r="L116">
            <v>5505.9701577124297</v>
          </cell>
          <cell r="M116">
            <v>485.26923600289371</v>
          </cell>
          <cell r="N116">
            <v>3414.2148995415641</v>
          </cell>
          <cell r="O116">
            <v>4923.4801278207451</v>
          </cell>
          <cell r="P116">
            <v>368.94240795300584</v>
          </cell>
          <cell r="Q116">
            <v>2903.5132451982513</v>
          </cell>
          <cell r="R116">
            <v>11202.505700731299</v>
          </cell>
          <cell r="S116">
            <v>-2462.7021869082191</v>
          </cell>
          <cell r="T116">
            <v>2487.212482902441</v>
          </cell>
          <cell r="U116">
            <v>3767.881424625783</v>
          </cell>
          <cell r="V116">
            <v>3053.2139544339861</v>
          </cell>
          <cell r="W116">
            <v>-3548.3766887722818</v>
          </cell>
          <cell r="X116">
            <v>1442.8329949333879</v>
          </cell>
          <cell r="Y116">
            <v>-1520.3608179832383</v>
          </cell>
          <cell r="Z116">
            <v>979.30511944794557</v>
          </cell>
          <cell r="AA116">
            <v>4083.4956990955238</v>
          </cell>
          <cell r="AB116">
            <v>-2971.459180839227</v>
          </cell>
          <cell r="AC116">
            <v>2854.1683808166181</v>
          </cell>
          <cell r="AD116">
            <v>8579.0200775539652</v>
          </cell>
        </row>
        <row r="117">
          <cell r="A117" t="str">
            <v xml:space="preserve"> % Sales</v>
          </cell>
          <cell r="B117">
            <v>7.5758391861382293E-2</v>
          </cell>
          <cell r="C117">
            <v>4.1859933454312437E-2</v>
          </cell>
          <cell r="D117">
            <v>2.1268221641680903E-2</v>
          </cell>
          <cell r="G117">
            <v>-0.15891216921876253</v>
          </cell>
          <cell r="H117">
            <v>5.3142733623502587E-2</v>
          </cell>
          <cell r="I117">
            <v>7.9296977633001572E-2</v>
          </cell>
          <cell r="J117">
            <v>1.5053196975944646E-2</v>
          </cell>
          <cell r="K117">
            <v>8.3354827179629692E-2</v>
          </cell>
          <cell r="L117">
            <v>0.10952403226722844</v>
          </cell>
          <cell r="M117">
            <v>1.3442960582231506E-2</v>
          </cell>
          <cell r="N117">
            <v>9.3602375454129749E-2</v>
          </cell>
          <cell r="O117">
            <v>0.12107680233795665</v>
          </cell>
          <cell r="P117">
            <v>1.0883149003390579E-2</v>
          </cell>
          <cell r="Q117">
            <v>6.7723814498944823E-2</v>
          </cell>
          <cell r="R117">
            <v>0.21935682221865238</v>
          </cell>
          <cell r="S117">
            <v>-0.11328856412225798</v>
          </cell>
          <cell r="T117">
            <v>8.2437065935928491E-2</v>
          </cell>
          <cell r="U117">
            <v>8.2286953968766438E-2</v>
          </cell>
          <cell r="V117">
            <v>8.7784912720913211E-2</v>
          </cell>
          <cell r="W117">
            <v>-0.15734713774680106</v>
          </cell>
          <cell r="X117">
            <v>4.0917736585898722E-2</v>
          </cell>
          <cell r="Y117">
            <v>-5.1793078941223911E-2</v>
          </cell>
          <cell r="Z117">
            <v>2.9328342485616089E-2</v>
          </cell>
          <cell r="AA117">
            <v>0.10461169531318502</v>
          </cell>
          <cell r="AB117">
            <v>-0.10442926569559853</v>
          </cell>
          <cell r="AC117">
            <v>7.9224564153945853E-2</v>
          </cell>
          <cell r="AD117">
            <v>0.19743394974851985</v>
          </cell>
        </row>
      </sheetData>
      <sheetData sheetId="5"/>
      <sheetData sheetId="6"/>
      <sheetData sheetId="7"/>
      <sheetData sheetId="8"/>
      <sheetData sheetId="9" refreshError="1">
        <row r="1">
          <cell r="A1" t="str">
            <v>BRAZIL</v>
          </cell>
        </row>
        <row r="2">
          <cell r="A2" t="str">
            <v>JUNE 2001 ESTIMATES -  ( HYPER )</v>
          </cell>
        </row>
        <row r="3">
          <cell r="A3" t="str">
            <v>BALANCE SHEET - DETAIL ( US$´000 )</v>
          </cell>
        </row>
        <row r="4">
          <cell r="AD4">
            <v>37069.782539236112</v>
          </cell>
        </row>
        <row r="5">
          <cell r="B5" t="str">
            <v>2000 A</v>
          </cell>
          <cell r="F5" t="str">
            <v>Dec 99</v>
          </cell>
          <cell r="G5" t="str">
            <v>JAN 00</v>
          </cell>
          <cell r="H5" t="str">
            <v>FEB 00</v>
          </cell>
          <cell r="I5" t="str">
            <v>MAR 00</v>
          </cell>
          <cell r="J5" t="str">
            <v>APR 00</v>
          </cell>
          <cell r="K5" t="str">
            <v>MAY 00</v>
          </cell>
          <cell r="L5" t="str">
            <v>JUN 00</v>
          </cell>
          <cell r="M5" t="str">
            <v>JUL 00</v>
          </cell>
          <cell r="N5" t="str">
            <v>AUG 00</v>
          </cell>
          <cell r="O5" t="str">
            <v>SEP 00</v>
          </cell>
          <cell r="P5" t="str">
            <v>OCT 00</v>
          </cell>
          <cell r="Q5" t="str">
            <v>NOV 00</v>
          </cell>
          <cell r="R5" t="str">
            <v>DEC 00</v>
          </cell>
          <cell r="S5" t="str">
            <v>JAN 01 A</v>
          </cell>
          <cell r="T5" t="str">
            <v>FEB 01 A</v>
          </cell>
          <cell r="U5" t="str">
            <v>MAR 01 A</v>
          </cell>
          <cell r="V5" t="str">
            <v>APR 01 A</v>
          </cell>
          <cell r="W5" t="str">
            <v>MAY 01 A</v>
          </cell>
          <cell r="X5" t="str">
            <v>JUN 01</v>
          </cell>
          <cell r="Y5" t="str">
            <v>JUL 01</v>
          </cell>
          <cell r="Z5" t="str">
            <v>AUG 01</v>
          </cell>
          <cell r="AA5" t="str">
            <v>SEP 01</v>
          </cell>
          <cell r="AB5" t="str">
            <v>OCT 01</v>
          </cell>
          <cell r="AC5" t="str">
            <v>NOV 01</v>
          </cell>
          <cell r="AD5" t="str">
            <v>DEC 01</v>
          </cell>
        </row>
        <row r="6">
          <cell r="A6" t="str">
            <v>ASSETS</v>
          </cell>
        </row>
        <row r="7">
          <cell r="A7" t="str">
            <v>Cash &amp; Market.Securities</v>
          </cell>
        </row>
        <row r="8">
          <cell r="A8" t="str">
            <v xml:space="preserve"> General Accounts</v>
          </cell>
          <cell r="F8">
            <v>197.32700000000003</v>
          </cell>
          <cell r="G8">
            <v>3724.9271999999996</v>
          </cell>
          <cell r="H8">
            <v>462.57900000000001</v>
          </cell>
          <cell r="I8">
            <v>5064.2827000000007</v>
          </cell>
          <cell r="J8">
            <v>6107.3189999999995</v>
          </cell>
          <cell r="K8">
            <v>3962.2574999999997</v>
          </cell>
          <cell r="L8">
            <v>118.3428</v>
          </cell>
          <cell r="M8">
            <v>4979.8926000000001</v>
          </cell>
          <cell r="N8">
            <v>11717.6628</v>
          </cell>
          <cell r="O8">
            <v>4404.2879999999996</v>
          </cell>
          <cell r="P8">
            <v>-641.13120000000004</v>
          </cell>
          <cell r="Q8">
            <v>120.43079999999999</v>
          </cell>
          <cell r="R8">
            <v>-49.094399999999993</v>
          </cell>
          <cell r="S8">
            <v>5220.6242999999995</v>
          </cell>
          <cell r="T8">
            <v>283.26866000000001</v>
          </cell>
          <cell r="U8">
            <v>61.063200000000002</v>
          </cell>
          <cell r="V8">
            <v>2245.4762000000001</v>
          </cell>
          <cell r="W8">
            <v>74.147500000000008</v>
          </cell>
          <cell r="X8">
            <v>102.61977814491385</v>
          </cell>
          <cell r="Y8">
            <v>100</v>
          </cell>
          <cell r="Z8">
            <v>100</v>
          </cell>
          <cell r="AA8">
            <v>100</v>
          </cell>
          <cell r="AB8">
            <v>100</v>
          </cell>
          <cell r="AC8">
            <v>100</v>
          </cell>
          <cell r="AD8">
            <v>100</v>
          </cell>
        </row>
        <row r="9">
          <cell r="A9" t="str">
            <v xml:space="preserve"> Marketable Securities</v>
          </cell>
          <cell r="F9">
            <v>159.87400000000002</v>
          </cell>
          <cell r="G9">
            <v>160.892</v>
          </cell>
          <cell r="H9">
            <v>165.126</v>
          </cell>
          <cell r="I9">
            <v>168.82850000000002</v>
          </cell>
          <cell r="J9">
            <v>165.4965</v>
          </cell>
          <cell r="K9">
            <v>164.79750000000001</v>
          </cell>
          <cell r="L9">
            <v>169.458</v>
          </cell>
          <cell r="M9">
            <v>174.09059999999999</v>
          </cell>
          <cell r="N9">
            <v>170.55240000000001</v>
          </cell>
          <cell r="O9">
            <v>170.85599999999999</v>
          </cell>
          <cell r="P9">
            <v>166.0446</v>
          </cell>
          <cell r="Q9">
            <v>163.29599999999999</v>
          </cell>
          <cell r="R9">
            <v>164.67079999999999</v>
          </cell>
          <cell r="S9">
            <v>165.02468999999999</v>
          </cell>
          <cell r="T9">
            <v>160.26142000000002</v>
          </cell>
          <cell r="U9">
            <v>152.38414080000001</v>
          </cell>
          <cell r="V9">
            <v>151.9564</v>
          </cell>
          <cell r="W9">
            <v>142.7869</v>
          </cell>
          <cell r="X9">
            <v>184.2614008405595</v>
          </cell>
          <cell r="Y9">
            <v>396.5503026544082</v>
          </cell>
          <cell r="Z9">
            <v>164.65217169186138</v>
          </cell>
          <cell r="AA9">
            <v>457.30167779291668</v>
          </cell>
          <cell r="AB9">
            <v>908.87827601007393</v>
          </cell>
          <cell r="AC9">
            <v>367.94666595369074</v>
          </cell>
          <cell r="AD9">
            <v>187.10727501635134</v>
          </cell>
        </row>
        <row r="10">
          <cell r="A10" t="str">
            <v>Total</v>
          </cell>
          <cell r="F10">
            <v>357.20100000000002</v>
          </cell>
          <cell r="G10">
            <v>3885.8191999999995</v>
          </cell>
          <cell r="H10">
            <v>627.70500000000004</v>
          </cell>
          <cell r="I10">
            <v>5233.1112000000003</v>
          </cell>
          <cell r="J10">
            <v>6272.8154999999997</v>
          </cell>
          <cell r="K10">
            <v>4127.0549999999994</v>
          </cell>
          <cell r="L10">
            <v>287.80079999999998</v>
          </cell>
          <cell r="M10">
            <v>5153.9832000000006</v>
          </cell>
          <cell r="N10">
            <v>11888.215200000001</v>
          </cell>
          <cell r="O10">
            <v>4575.1439999999993</v>
          </cell>
          <cell r="P10">
            <v>-475.08660000000003</v>
          </cell>
          <cell r="Q10">
            <v>283.72679999999997</v>
          </cell>
          <cell r="R10">
            <v>115.57639999999999</v>
          </cell>
          <cell r="S10">
            <v>5385.6489899999997</v>
          </cell>
          <cell r="T10">
            <v>443.53008</v>
          </cell>
          <cell r="U10">
            <v>213.44734080000001</v>
          </cell>
          <cell r="V10">
            <v>2397.4326000000001</v>
          </cell>
          <cell r="W10">
            <v>216.93440000000001</v>
          </cell>
          <cell r="X10">
            <v>286.88117898547335</v>
          </cell>
          <cell r="Y10">
            <v>496.5503026544082</v>
          </cell>
          <cell r="Z10">
            <v>264.65217169186138</v>
          </cell>
          <cell r="AA10">
            <v>557.30167779291673</v>
          </cell>
          <cell r="AB10">
            <v>1008.8782760100739</v>
          </cell>
          <cell r="AC10">
            <v>467.94666595369074</v>
          </cell>
          <cell r="AD10">
            <v>287.10727501635131</v>
          </cell>
        </row>
        <row r="12">
          <cell r="A12" t="str">
            <v>Receivables</v>
          </cell>
        </row>
        <row r="13">
          <cell r="A13" t="str">
            <v xml:space="preserve"> Customers</v>
          </cell>
          <cell r="F13">
            <v>81593.876000000004</v>
          </cell>
          <cell r="G13">
            <v>37647.063599999994</v>
          </cell>
          <cell r="H13">
            <v>52645.222500000003</v>
          </cell>
          <cell r="I13">
            <v>61994.969800000006</v>
          </cell>
          <cell r="J13">
            <v>58287.978000000003</v>
          </cell>
          <cell r="K13">
            <v>65290.47</v>
          </cell>
          <cell r="L13">
            <v>73188.632400000002</v>
          </cell>
          <cell r="M13">
            <v>57195.804600000003</v>
          </cell>
          <cell r="N13">
            <v>55714.149599999997</v>
          </cell>
          <cell r="O13">
            <v>60900.671999999999</v>
          </cell>
          <cell r="P13">
            <v>59791.246200000001</v>
          </cell>
          <cell r="Q13">
            <v>68277.62969999999</v>
          </cell>
          <cell r="R13">
            <v>75557.815799999997</v>
          </cell>
          <cell r="S13">
            <v>40824.460200000001</v>
          </cell>
          <cell r="T13">
            <v>47197.917099999999</v>
          </cell>
          <cell r="U13">
            <v>63260.087400000004</v>
          </cell>
          <cell r="V13">
            <v>54742.750800000002</v>
          </cell>
          <cell r="W13">
            <v>44485.110400000005</v>
          </cell>
          <cell r="X13">
            <v>56457.209338578614</v>
          </cell>
          <cell r="Y13">
            <v>50244.546197985015</v>
          </cell>
          <cell r="Z13">
            <v>52678.5690583662</v>
          </cell>
          <cell r="AA13">
            <v>60409.624570652588</v>
          </cell>
          <cell r="AB13">
            <v>47991.697867916846</v>
          </cell>
          <cell r="AC13">
            <v>55264.805286264847</v>
          </cell>
          <cell r="AD13">
            <v>66915.328295011015</v>
          </cell>
        </row>
        <row r="14">
          <cell r="A14" t="str">
            <v xml:space="preserve"> Others</v>
          </cell>
          <cell r="F14">
            <v>2538.4190000000003</v>
          </cell>
          <cell r="G14">
            <v>5899.1884</v>
          </cell>
          <cell r="H14">
            <v>2906.1044999999999</v>
          </cell>
          <cell r="I14">
            <v>5623.9921000000004</v>
          </cell>
          <cell r="J14">
            <v>5281.4970000000003</v>
          </cell>
          <cell r="K14">
            <v>5429.01</v>
          </cell>
          <cell r="L14">
            <v>4879.2791999999999</v>
          </cell>
          <cell r="M14">
            <v>4271.1354000000001</v>
          </cell>
          <cell r="N14">
            <v>3439.5648000000001</v>
          </cell>
          <cell r="O14">
            <v>5482.5792000000001</v>
          </cell>
          <cell r="P14">
            <v>6127.9362000000001</v>
          </cell>
          <cell r="Q14">
            <v>6226.1702999999998</v>
          </cell>
          <cell r="R14">
            <v>5102.7491999999993</v>
          </cell>
          <cell r="S14">
            <v>2860.6646999999998</v>
          </cell>
          <cell r="T14">
            <v>4424.5450000000001</v>
          </cell>
          <cell r="U14">
            <v>5488.2864</v>
          </cell>
          <cell r="V14">
            <v>4639.2471999999998</v>
          </cell>
          <cell r="W14">
            <v>4275.9804000000004</v>
          </cell>
          <cell r="X14">
            <v>4388.0016000000005</v>
          </cell>
          <cell r="Y14">
            <v>4388.0016000000005</v>
          </cell>
          <cell r="Z14">
            <v>4388.0016000000005</v>
          </cell>
          <cell r="AA14">
            <v>4388.0016000000005</v>
          </cell>
          <cell r="AB14">
            <v>4388.0016000000005</v>
          </cell>
          <cell r="AC14">
            <v>4388.0016000000005</v>
          </cell>
          <cell r="AD14">
            <v>4388.0016000000005</v>
          </cell>
        </row>
        <row r="15">
          <cell r="A15" t="str">
            <v xml:space="preserve"> Cash Discount Reserve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 xml:space="preserve"> Bad Debts Reserve</v>
          </cell>
          <cell r="F16">
            <v>-1247.6880000000001</v>
          </cell>
          <cell r="G16">
            <v>-1247.7451999999998</v>
          </cell>
          <cell r="H16">
            <v>-1139.4825000000001</v>
          </cell>
          <cell r="I16">
            <v>-1085.0808</v>
          </cell>
          <cell r="J16">
            <v>-1051.6500000000001</v>
          </cell>
          <cell r="K16">
            <v>-1051.7474999999999</v>
          </cell>
          <cell r="L16">
            <v>-1044.528</v>
          </cell>
          <cell r="M16">
            <v>-890.17200000000003</v>
          </cell>
          <cell r="N16">
            <v>-965.73239999999998</v>
          </cell>
          <cell r="O16">
            <v>-1190.568</v>
          </cell>
          <cell r="P16">
            <v>-1230.93</v>
          </cell>
          <cell r="Q16">
            <v>-1285.9559999999999</v>
          </cell>
          <cell r="R16">
            <v>-1282.5911999999998</v>
          </cell>
          <cell r="S16">
            <v>-1278.396</v>
          </cell>
          <cell r="T16">
            <v>-1277.0068000000001</v>
          </cell>
          <cell r="U16">
            <v>-1462.2786000000001</v>
          </cell>
          <cell r="V16">
            <v>-1499.8829000000001</v>
          </cell>
          <cell r="W16">
            <v>-1500.7454</v>
          </cell>
          <cell r="X16">
            <v>-1606.0708409240924</v>
          </cell>
          <cell r="Y16">
            <v>-1664.4268365236524</v>
          </cell>
          <cell r="Z16">
            <v>-1725.6527991199121</v>
          </cell>
          <cell r="AA16">
            <v>-1796.4453183718372</v>
          </cell>
          <cell r="AB16">
            <v>-1850.9746913091308</v>
          </cell>
          <cell r="AC16">
            <v>-1916.9839322332232</v>
          </cell>
          <cell r="AD16">
            <v>-1996.3863524752476</v>
          </cell>
        </row>
        <row r="17">
          <cell r="A17" t="str">
            <v>Total Receivables - net</v>
          </cell>
          <cell r="F17">
            <v>82884.607000000004</v>
          </cell>
          <cell r="G17">
            <v>42298.506799999996</v>
          </cell>
          <cell r="H17">
            <v>54411.844500000007</v>
          </cell>
          <cell r="I17">
            <v>66533.881100000013</v>
          </cell>
          <cell r="J17">
            <v>62517.825000000004</v>
          </cell>
          <cell r="K17">
            <v>69667.732499999998</v>
          </cell>
          <cell r="L17">
            <v>77023.383600000001</v>
          </cell>
          <cell r="M17">
            <v>60576.768000000004</v>
          </cell>
          <cell r="N17">
            <v>58187.981999999996</v>
          </cell>
          <cell r="O17">
            <v>65192.683199999999</v>
          </cell>
          <cell r="P17">
            <v>64688.252400000005</v>
          </cell>
          <cell r="Q17">
            <v>73217.843999999983</v>
          </cell>
          <cell r="R17">
            <v>79377.973800000007</v>
          </cell>
          <cell r="S17">
            <v>42406.728900000002</v>
          </cell>
          <cell r="T17">
            <v>50345.455299999994</v>
          </cell>
          <cell r="U17">
            <v>67286.095199999996</v>
          </cell>
          <cell r="V17">
            <v>57882.115100000003</v>
          </cell>
          <cell r="W17">
            <v>47260.345400000006</v>
          </cell>
          <cell r="X17">
            <v>59239.140097654526</v>
          </cell>
          <cell r="Y17">
            <v>52968.120961461369</v>
          </cell>
          <cell r="Z17">
            <v>55340.917859246292</v>
          </cell>
          <cell r="AA17">
            <v>63001.180852280755</v>
          </cell>
          <cell r="AB17">
            <v>50528.72477660772</v>
          </cell>
          <cell r="AC17">
            <v>57735.822954031624</v>
          </cell>
          <cell r="AD17">
            <v>69306.943542535766</v>
          </cell>
        </row>
        <row r="19">
          <cell r="A19" t="str">
            <v>Inventories</v>
          </cell>
        </row>
        <row r="20">
          <cell r="A20" t="str">
            <v xml:space="preserve"> General</v>
          </cell>
          <cell r="F20">
            <v>40723.709000000003</v>
          </cell>
          <cell r="G20">
            <v>48349.155599999998</v>
          </cell>
          <cell r="H20">
            <v>46398.144</v>
          </cell>
          <cell r="I20">
            <v>43899.416100000002</v>
          </cell>
          <cell r="J20">
            <v>40113.805500000002</v>
          </cell>
          <cell r="K20">
            <v>34493.595000000001</v>
          </cell>
          <cell r="L20">
            <v>32830.404000000002</v>
          </cell>
          <cell r="M20">
            <v>36812.556000000004</v>
          </cell>
          <cell r="N20">
            <v>38944.625999999997</v>
          </cell>
          <cell r="O20">
            <v>37655.035199999998</v>
          </cell>
          <cell r="P20">
            <v>39743.325000000004</v>
          </cell>
          <cell r="Q20">
            <v>35306.126100000001</v>
          </cell>
          <cell r="R20">
            <v>30702.921799999996</v>
          </cell>
          <cell r="S20">
            <v>38370.650099999999</v>
          </cell>
          <cell r="T20">
            <v>35420.707220000004</v>
          </cell>
          <cell r="U20">
            <v>28659.4578</v>
          </cell>
          <cell r="V20">
            <v>30362.444899999999</v>
          </cell>
          <cell r="W20">
            <v>34012.093800000002</v>
          </cell>
          <cell r="X20">
            <v>31834.934161789512</v>
          </cell>
          <cell r="Y20">
            <v>34303.542279672416</v>
          </cell>
          <cell r="Z20">
            <v>33662.047834106677</v>
          </cell>
          <cell r="AA20">
            <v>31177.920002380582</v>
          </cell>
          <cell r="AB20">
            <v>35624.237966846027</v>
          </cell>
          <cell r="AC20">
            <v>34203.190787296669</v>
          </cell>
          <cell r="AD20">
            <v>28166.956259625964</v>
          </cell>
        </row>
        <row r="21">
          <cell r="A21" t="str">
            <v xml:space="preserve"> Mechanical Supplies</v>
          </cell>
          <cell r="F21">
            <v>1876.0040000000001</v>
          </cell>
          <cell r="G21">
            <v>1861.9087999999999</v>
          </cell>
          <cell r="H21">
            <v>1924.3965000000001</v>
          </cell>
          <cell r="I21">
            <v>1937.2355</v>
          </cell>
          <cell r="J21">
            <v>1912.3425</v>
          </cell>
          <cell r="K21">
            <v>1859.31</v>
          </cell>
          <cell r="L21">
            <v>1919.0424</v>
          </cell>
          <cell r="M21">
            <v>1965.7026000000001</v>
          </cell>
          <cell r="N21">
            <v>1900.2059999999999</v>
          </cell>
          <cell r="O21">
            <v>1884.84</v>
          </cell>
          <cell r="P21">
            <v>1905.5844000000002</v>
          </cell>
          <cell r="Q21">
            <v>1897.2954</v>
          </cell>
          <cell r="R21">
            <v>1921.8411999999998</v>
          </cell>
          <cell r="S21">
            <v>1967.8166999999999</v>
          </cell>
          <cell r="T21">
            <v>1867.598</v>
          </cell>
          <cell r="U21">
            <v>1750.941</v>
          </cell>
          <cell r="V21">
            <v>1730.5636999999999</v>
          </cell>
          <cell r="W21">
            <v>1645.2271000000001</v>
          </cell>
          <cell r="X21">
            <v>1700.1466988</v>
          </cell>
          <cell r="Y21">
            <v>1712.0477256915997</v>
          </cell>
          <cell r="Z21">
            <v>1724.0320597714408</v>
          </cell>
          <cell r="AA21">
            <v>1736.1002841898407</v>
          </cell>
          <cell r="AB21">
            <v>1748.2529861791695</v>
          </cell>
          <cell r="AC21">
            <v>1760.4907570824237</v>
          </cell>
          <cell r="AD21">
            <v>1772.8141923820003</v>
          </cell>
        </row>
        <row r="22">
          <cell r="A22" t="str">
            <v xml:space="preserve"> Fixed O/H</v>
          </cell>
          <cell r="F22">
            <v>2599.35</v>
          </cell>
          <cell r="G22">
            <v>2817.8291999999997</v>
          </cell>
          <cell r="H22">
            <v>3068.4029999999998</v>
          </cell>
          <cell r="I22">
            <v>3723.9561000000003</v>
          </cell>
          <cell r="J22">
            <v>2218.4279999999999</v>
          </cell>
          <cell r="K22">
            <v>3366.03</v>
          </cell>
          <cell r="L22">
            <v>2935.2347999999997</v>
          </cell>
          <cell r="M22">
            <v>3156.7302</v>
          </cell>
          <cell r="N22">
            <v>3211.9787999999999</v>
          </cell>
          <cell r="O22">
            <v>3056.9663999999998</v>
          </cell>
          <cell r="P22">
            <v>3125.5146000000004</v>
          </cell>
          <cell r="Q22">
            <v>2913.8129999999996</v>
          </cell>
          <cell r="R22">
            <v>3326.6569999999997</v>
          </cell>
          <cell r="S22">
            <v>3299.9865</v>
          </cell>
          <cell r="T22">
            <v>3180.2945</v>
          </cell>
          <cell r="U22">
            <v>2929.6458000000002</v>
          </cell>
          <cell r="V22">
            <v>2898.6140999999998</v>
          </cell>
          <cell r="W22">
            <v>2683.2921000000001</v>
          </cell>
          <cell r="X22">
            <v>2753.5884000000001</v>
          </cell>
          <cell r="Y22">
            <v>2753.5884000000001</v>
          </cell>
          <cell r="Z22">
            <v>2753.5884000000001</v>
          </cell>
          <cell r="AA22">
            <v>2753.5884000000001</v>
          </cell>
          <cell r="AB22">
            <v>2753.5884000000001</v>
          </cell>
          <cell r="AC22">
            <v>2753.5884000000001</v>
          </cell>
          <cell r="AD22">
            <v>2753.5884000000001</v>
          </cell>
        </row>
        <row r="23">
          <cell r="A23" t="str">
            <v xml:space="preserve"> Inventory Adjustments ( FAS 8 )</v>
          </cell>
          <cell r="F23">
            <v>-2241</v>
          </cell>
          <cell r="G23">
            <v>-1390</v>
          </cell>
          <cell r="H23">
            <v>-1345</v>
          </cell>
          <cell r="I23">
            <v>-706</v>
          </cell>
          <cell r="J23">
            <v>1256</v>
          </cell>
          <cell r="K23">
            <v>706</v>
          </cell>
          <cell r="L23">
            <v>-277</v>
          </cell>
          <cell r="M23">
            <v>-375.36799999999999</v>
          </cell>
          <cell r="N23">
            <v>685.63200000000006</v>
          </cell>
          <cell r="O23">
            <v>523.73200000000008</v>
          </cell>
          <cell r="P23">
            <v>917.73200000000008</v>
          </cell>
          <cell r="Q23">
            <v>807.43200000000013</v>
          </cell>
          <cell r="R23">
            <v>42.032000000000153</v>
          </cell>
          <cell r="S23">
            <v>23.032000000000153</v>
          </cell>
          <cell r="T23">
            <v>1109.6320000000001</v>
          </cell>
          <cell r="U23">
            <v>1188.106</v>
          </cell>
          <cell r="V23">
            <v>278.10599999999999</v>
          </cell>
          <cell r="W23">
            <v>1918.106</v>
          </cell>
          <cell r="X23">
            <v>-171.22486538608769</v>
          </cell>
          <cell r="Y23">
            <v>-287.68787271727319</v>
          </cell>
          <cell r="Z23">
            <v>-115.90399999999477</v>
          </cell>
          <cell r="AA23">
            <v>-115.90399999999477</v>
          </cell>
          <cell r="AB23">
            <v>-115.90399999999477</v>
          </cell>
          <cell r="AC23">
            <v>-115.90399999999477</v>
          </cell>
          <cell r="AD23">
            <v>-115.90399999999477</v>
          </cell>
        </row>
        <row r="24">
          <cell r="A24" t="str">
            <v xml:space="preserve"> Obsolescence Reserve</v>
          </cell>
          <cell r="F24">
            <v>-2497.0530000000003</v>
          </cell>
          <cell r="G24">
            <v>-2044.9927999999998</v>
          </cell>
          <cell r="H24">
            <v>-2004.1320000000001</v>
          </cell>
          <cell r="I24">
            <v>-2340.1347000000001</v>
          </cell>
          <cell r="J24">
            <v>-2261.6010000000001</v>
          </cell>
          <cell r="K24">
            <v>-2113.35</v>
          </cell>
          <cell r="L24">
            <v>-2271.8483999999999</v>
          </cell>
          <cell r="M24">
            <v>-2283.4602</v>
          </cell>
          <cell r="N24">
            <v>-2198.5356000000002</v>
          </cell>
          <cell r="O24">
            <v>-2141.9375999999997</v>
          </cell>
          <cell r="P24">
            <v>-1990.9638000000002</v>
          </cell>
          <cell r="Q24">
            <v>-1930.9751999999999</v>
          </cell>
          <cell r="R24">
            <v>-1670.7438</v>
          </cell>
          <cell r="S24">
            <v>-1647.7103999999999</v>
          </cell>
          <cell r="T24">
            <v>-1515.59</v>
          </cell>
          <cell r="U24">
            <v>-1679.2380000000001</v>
          </cell>
          <cell r="V24">
            <v>-1698.5246999999999</v>
          </cell>
          <cell r="W24">
            <v>-1519.8119000000002</v>
          </cell>
          <cell r="X24">
            <v>-1559.6276</v>
          </cell>
          <cell r="Y24">
            <v>-1559.6276</v>
          </cell>
          <cell r="Z24">
            <v>-1559.6276</v>
          </cell>
          <cell r="AA24">
            <v>-1559.6276</v>
          </cell>
          <cell r="AB24">
            <v>-1559.6276</v>
          </cell>
          <cell r="AC24">
            <v>-1559.6276</v>
          </cell>
          <cell r="AD24">
            <v>-1559.6276</v>
          </cell>
        </row>
        <row r="25">
          <cell r="A25" t="str">
            <v xml:space="preserve"> Revaluation Reserve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A26" t="str">
            <v>Total Inventories - net</v>
          </cell>
          <cell r="F26">
            <v>40461.01</v>
          </cell>
          <cell r="G26">
            <v>49593.900799999996</v>
          </cell>
          <cell r="H26">
            <v>48041.811500000003</v>
          </cell>
          <cell r="I26">
            <v>46514.473000000005</v>
          </cell>
          <cell r="J26">
            <v>43238.974999999999</v>
          </cell>
          <cell r="K26">
            <v>38311.584999999999</v>
          </cell>
          <cell r="L26">
            <v>35135.832799999996</v>
          </cell>
          <cell r="M26">
            <v>39276.160599999996</v>
          </cell>
          <cell r="N26">
            <v>42543.907199999987</v>
          </cell>
          <cell r="O26">
            <v>40978.635999999999</v>
          </cell>
          <cell r="P26">
            <v>43701.192200000012</v>
          </cell>
          <cell r="Q26">
            <v>38993.691300000006</v>
          </cell>
          <cell r="R26">
            <v>34322.708200000001</v>
          </cell>
          <cell r="S26">
            <v>42013.774900000004</v>
          </cell>
          <cell r="T26">
            <v>40062.64172</v>
          </cell>
          <cell r="U26">
            <v>32848.912600000003</v>
          </cell>
          <cell r="V26">
            <v>33571.203999999998</v>
          </cell>
          <cell r="W26">
            <v>38738.907100000004</v>
          </cell>
          <cell r="X26">
            <v>34557.816795203427</v>
          </cell>
          <cell r="Y26">
            <v>36921.862932646742</v>
          </cell>
          <cell r="Z26">
            <v>36464.136693878121</v>
          </cell>
          <cell r="AA26">
            <v>33992.077086570425</v>
          </cell>
          <cell r="AB26">
            <v>38450.547753025203</v>
          </cell>
          <cell r="AC26">
            <v>37041.738344379097</v>
          </cell>
          <cell r="AD26">
            <v>31017.82725200797</v>
          </cell>
        </row>
        <row r="28">
          <cell r="A28" t="str">
            <v>Prepaid Expenses</v>
          </cell>
        </row>
        <row r="29">
          <cell r="A29" t="str">
            <v>Prepaid Income Taxes (FAS 109)</v>
          </cell>
          <cell r="F29">
            <v>13303.082000000002</v>
          </cell>
          <cell r="G29">
            <v>13203.130399999998</v>
          </cell>
          <cell r="H29">
            <v>11591.0535</v>
          </cell>
          <cell r="I29">
            <v>12392.011900000001</v>
          </cell>
          <cell r="J29">
            <v>9346.4009999999998</v>
          </cell>
          <cell r="K29">
            <v>10408.522499999999</v>
          </cell>
          <cell r="L29">
            <v>11955.956399999999</v>
          </cell>
          <cell r="M29">
            <v>13507.514999999999</v>
          </cell>
          <cell r="N29">
            <v>10903.8372</v>
          </cell>
          <cell r="O29">
            <v>12068.9424</v>
          </cell>
          <cell r="P29">
            <v>10732.662</v>
          </cell>
          <cell r="Q29">
            <v>10775.4948</v>
          </cell>
          <cell r="R29">
            <v>9668.0169999999998</v>
          </cell>
          <cell r="S29">
            <v>9590.5064999999995</v>
          </cell>
          <cell r="T29">
            <v>7864.4453999999996</v>
          </cell>
          <cell r="U29">
            <v>8557.1748000000007</v>
          </cell>
          <cell r="V29">
            <v>8466.534599999999</v>
          </cell>
          <cell r="W29">
            <v>8440.9513999999999</v>
          </cell>
          <cell r="X29">
            <v>8662.0856000000003</v>
          </cell>
          <cell r="Y29">
            <v>8662.0856000000003</v>
          </cell>
          <cell r="Z29">
            <v>8662.0856000000003</v>
          </cell>
          <cell r="AA29">
            <v>8662.0856000000003</v>
          </cell>
          <cell r="AB29">
            <v>8662.0856000000003</v>
          </cell>
          <cell r="AC29">
            <v>8662.0856000000003</v>
          </cell>
          <cell r="AD29">
            <v>8662.0856000000003</v>
          </cell>
        </row>
        <row r="31">
          <cell r="A31" t="str">
            <v>Other Prepaid Expenses</v>
          </cell>
        </row>
        <row r="32">
          <cell r="A32" t="str">
            <v>Prepaid Insurance</v>
          </cell>
          <cell r="F32">
            <v>0</v>
          </cell>
          <cell r="G32">
            <v>388.91479999999996</v>
          </cell>
          <cell r="H32">
            <v>328.55549999999999</v>
          </cell>
          <cell r="I32">
            <v>299.31290000000001</v>
          </cell>
          <cell r="J32">
            <v>497.59649999999999</v>
          </cell>
          <cell r="K32">
            <v>430.88249999999999</v>
          </cell>
          <cell r="L32">
            <v>374.4744</v>
          </cell>
          <cell r="M32">
            <v>316.63080000000002</v>
          </cell>
          <cell r="N32">
            <v>246.78</v>
          </cell>
          <cell r="O32">
            <v>182.78880000000001</v>
          </cell>
          <cell r="P32">
            <v>117.855</v>
          </cell>
          <cell r="Q32">
            <v>57.663899999999998</v>
          </cell>
          <cell r="R32">
            <v>0</v>
          </cell>
          <cell r="S32">
            <v>671.66519999999991</v>
          </cell>
          <cell r="T32">
            <v>584.72439999999995</v>
          </cell>
          <cell r="U32">
            <v>497.75760000000002</v>
          </cell>
          <cell r="V32">
            <v>438.01889999999997</v>
          </cell>
          <cell r="W32">
            <v>354.63690000000003</v>
          </cell>
          <cell r="X32">
            <v>311.9379428571429</v>
          </cell>
          <cell r="Y32">
            <v>259.94828571428576</v>
          </cell>
          <cell r="Z32">
            <v>207.95862857142859</v>
          </cell>
          <cell r="AA32">
            <v>155.96897142857145</v>
          </cell>
          <cell r="AB32">
            <v>103.97931428571432</v>
          </cell>
          <cell r="AC32">
            <v>51.989657142857183</v>
          </cell>
          <cell r="AD32">
            <v>0</v>
          </cell>
        </row>
        <row r="33">
          <cell r="A33" t="str">
            <v>Prepaid Advertising</v>
          </cell>
          <cell r="F33">
            <v>287.88499999999999</v>
          </cell>
          <cell r="G33">
            <v>270.18759999999997</v>
          </cell>
          <cell r="H33">
            <v>480.67500000000001</v>
          </cell>
          <cell r="I33">
            <v>250.66740000000001</v>
          </cell>
          <cell r="J33">
            <v>104.05799999999999</v>
          </cell>
          <cell r="K33">
            <v>0</v>
          </cell>
          <cell r="L33">
            <v>33.335999999999999</v>
          </cell>
          <cell r="M33">
            <v>0</v>
          </cell>
          <cell r="N33">
            <v>13.71</v>
          </cell>
          <cell r="O33">
            <v>55.324799999999996</v>
          </cell>
          <cell r="P33">
            <v>96.379200000000012</v>
          </cell>
          <cell r="Q33">
            <v>18.370799999999999</v>
          </cell>
          <cell r="R33">
            <v>0</v>
          </cell>
          <cell r="S33">
            <v>2.5364999999999998</v>
          </cell>
          <cell r="T33">
            <v>11.2447</v>
          </cell>
          <cell r="U33">
            <v>47.647800000000004</v>
          </cell>
          <cell r="V33">
            <v>68.197299999999998</v>
          </cell>
          <cell r="W33">
            <v>25.845700000000001</v>
          </cell>
          <cell r="X33">
            <v>9.1308000000000007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A34" t="str">
            <v>Others</v>
          </cell>
          <cell r="F34">
            <v>6741.54</v>
          </cell>
          <cell r="G34">
            <v>7409.9087999999992</v>
          </cell>
          <cell r="H34">
            <v>7413.1395000000002</v>
          </cell>
          <cell r="I34">
            <v>6924.83</v>
          </cell>
          <cell r="J34">
            <v>6912.1080000000002</v>
          </cell>
          <cell r="K34">
            <v>6868.3874999999998</v>
          </cell>
          <cell r="L34">
            <v>7701.1715999999997</v>
          </cell>
          <cell r="M34">
            <v>6557.4126000000006</v>
          </cell>
          <cell r="N34">
            <v>6807.8375999999998</v>
          </cell>
          <cell r="O34">
            <v>6795.1872000000003</v>
          </cell>
          <cell r="P34">
            <v>16386.035400000001</v>
          </cell>
          <cell r="Q34">
            <v>21087.126899999999</v>
          </cell>
          <cell r="R34">
            <v>11288.1322</v>
          </cell>
          <cell r="S34">
            <v>12243.6855</v>
          </cell>
          <cell r="T34">
            <v>11242.7444</v>
          </cell>
          <cell r="U34">
            <v>11338.7886</v>
          </cell>
          <cell r="V34">
            <v>11318.921</v>
          </cell>
          <cell r="W34">
            <v>10266.674700000001</v>
          </cell>
          <cell r="X34">
            <v>12034.388271600001</v>
          </cell>
          <cell r="Y34">
            <v>12118.6289895012</v>
          </cell>
          <cell r="Z34">
            <v>12203.459392427707</v>
          </cell>
          <cell r="AA34">
            <v>13713.883608174701</v>
          </cell>
          <cell r="AB34">
            <v>11368.478793431921</v>
          </cell>
          <cell r="AC34">
            <v>9006.6561449859437</v>
          </cell>
          <cell r="AD34">
            <v>7815.4651380008454</v>
          </cell>
        </row>
        <row r="35">
          <cell r="A35" t="str">
            <v>Total Prepaid Expenses</v>
          </cell>
          <cell r="F35">
            <v>7029.4250000000011</v>
          </cell>
          <cell r="G35">
            <v>8069.011199999999</v>
          </cell>
          <cell r="H35">
            <v>8222.3700000000008</v>
          </cell>
          <cell r="I35">
            <v>7474.8103000000001</v>
          </cell>
          <cell r="J35">
            <v>7513.7624999999998</v>
          </cell>
          <cell r="K35">
            <v>7299.27</v>
          </cell>
          <cell r="L35">
            <v>8108.982</v>
          </cell>
          <cell r="M35">
            <v>6874.0434000000005</v>
          </cell>
          <cell r="N35">
            <v>7068.3275999999996</v>
          </cell>
          <cell r="O35">
            <v>7033.3008</v>
          </cell>
          <cell r="P35">
            <v>16600.2696</v>
          </cell>
          <cell r="Q35">
            <v>21163.161599999999</v>
          </cell>
          <cell r="R35">
            <v>11288.1322</v>
          </cell>
          <cell r="S35">
            <v>12917.887199999999</v>
          </cell>
          <cell r="T35">
            <v>11838.7135</v>
          </cell>
          <cell r="U35">
            <v>11884.194</v>
          </cell>
          <cell r="V35">
            <v>11825.137200000001</v>
          </cell>
          <cell r="W35">
            <v>10647.157300000001</v>
          </cell>
          <cell r="X35">
            <v>12355.457014457144</v>
          </cell>
          <cell r="Y35">
            <v>12378.577275215486</v>
          </cell>
          <cell r="Z35">
            <v>12411.418020999135</v>
          </cell>
          <cell r="AA35">
            <v>13869.852579603274</v>
          </cell>
          <cell r="AB35">
            <v>11472.458107717635</v>
          </cell>
          <cell r="AC35">
            <v>9058.6458021288017</v>
          </cell>
          <cell r="AD35">
            <v>7815.4651380008454</v>
          </cell>
        </row>
        <row r="37">
          <cell r="A37" t="str">
            <v>Interco. Loans to (from) NY</v>
          </cell>
          <cell r="F37">
            <v>-180755.54399999999</v>
          </cell>
          <cell r="G37">
            <v>-180913.6</v>
          </cell>
          <cell r="H37">
            <v>-181503.6</v>
          </cell>
          <cell r="I37">
            <v>-183576.6</v>
          </cell>
          <cell r="J37">
            <v>-138100</v>
          </cell>
          <cell r="K37">
            <v>-138100</v>
          </cell>
          <cell r="L37">
            <v>-131405</v>
          </cell>
          <cell r="M37">
            <v>-130518</v>
          </cell>
          <cell r="N37">
            <v>-140356</v>
          </cell>
          <cell r="O37">
            <v>-79485.5</v>
          </cell>
          <cell r="P37">
            <v>-89485.5</v>
          </cell>
          <cell r="Q37">
            <v>-89485.5</v>
          </cell>
          <cell r="R37">
            <v>-104485.5</v>
          </cell>
          <cell r="S37">
            <v>-107848.50000000001</v>
          </cell>
          <cell r="T37">
            <v>-107848.5</v>
          </cell>
          <cell r="U37">
            <v>-107359.90000000001</v>
          </cell>
          <cell r="V37">
            <v>-110366</v>
          </cell>
          <cell r="W37">
            <v>-110366</v>
          </cell>
          <cell r="X37">
            <v>-117465.99999999999</v>
          </cell>
          <cell r="Y37">
            <v>-130066</v>
          </cell>
          <cell r="Z37">
            <v>-138066</v>
          </cell>
          <cell r="AA37">
            <v>-145666</v>
          </cell>
          <cell r="AB37">
            <v>-145666</v>
          </cell>
          <cell r="AC37">
            <v>-161366</v>
          </cell>
          <cell r="AD37">
            <v>-169366</v>
          </cell>
        </row>
        <row r="39">
          <cell r="A39" t="str">
            <v>Interco. Others to (from) NY</v>
          </cell>
        </row>
        <row r="40">
          <cell r="A40" t="str">
            <v xml:space="preserve">  Interest Payable on NY Loans</v>
          </cell>
          <cell r="F40">
            <v>-491.55344444443813</v>
          </cell>
          <cell r="G40">
            <v>-1742.8132444444159</v>
          </cell>
          <cell r="H40">
            <v>-2362.4164444444305</v>
          </cell>
          <cell r="I40">
            <v>-109.46644444445323</v>
          </cell>
          <cell r="J40">
            <v>-105.86644444444204</v>
          </cell>
          <cell r="K40">
            <v>-759.516444444439</v>
          </cell>
          <cell r="L40">
            <v>-178.92204444444744</v>
          </cell>
          <cell r="M40">
            <v>-1352.166444444448</v>
          </cell>
          <cell r="N40">
            <v>-2552.1164444444444</v>
          </cell>
          <cell r="O40">
            <v>-260.08144444444144</v>
          </cell>
          <cell r="P40">
            <v>-982.8100444444342</v>
          </cell>
          <cell r="Q40">
            <v>-1001.0005444444455</v>
          </cell>
          <cell r="R40">
            <v>-412.89724444445636</v>
          </cell>
          <cell r="S40">
            <v>-1060.031444444443</v>
          </cell>
          <cell r="T40">
            <v>-1942.4797444444498</v>
          </cell>
          <cell r="U40">
            <v>-271.77614444443964</v>
          </cell>
          <cell r="V40">
            <v>-1159.0374444444305</v>
          </cell>
          <cell r="W40">
            <v>-1909.6297444444428</v>
          </cell>
          <cell r="X40">
            <v>-879.35605224074209</v>
          </cell>
          <cell r="Y40">
            <v>-1866.0823705591977</v>
          </cell>
          <cell r="Z40">
            <v>-2852.8086993033348</v>
          </cell>
          <cell r="AA40">
            <v>-1619.5350383776006</v>
          </cell>
          <cell r="AB40">
            <v>-2639.152302876179</v>
          </cell>
          <cell r="AC40">
            <v>-3625.8786623274709</v>
          </cell>
          <cell r="AD40">
            <v>-686.1959108107377</v>
          </cell>
        </row>
        <row r="41">
          <cell r="A41" t="str">
            <v xml:space="preserve">  W/H Inc. Tax on NY Loan</v>
          </cell>
          <cell r="F41">
            <v>-79.2</v>
          </cell>
          <cell r="G41">
            <v>-290.55</v>
          </cell>
          <cell r="H41">
            <v>-406.2</v>
          </cell>
          <cell r="I41">
            <v>-0.15</v>
          </cell>
          <cell r="J41">
            <v>-18.75</v>
          </cell>
          <cell r="K41">
            <v>-134.1</v>
          </cell>
          <cell r="L41">
            <v>-10.95</v>
          </cell>
          <cell r="M41">
            <v>-102.75</v>
          </cell>
          <cell r="N41">
            <v>-172.8</v>
          </cell>
          <cell r="O41">
            <v>-35.835000000000214</v>
          </cell>
          <cell r="P41">
            <v>-89.53500000000021</v>
          </cell>
          <cell r="Q41">
            <v>-5.3850000000002183</v>
          </cell>
          <cell r="R41">
            <v>-58.485000000000213</v>
          </cell>
          <cell r="S41">
            <v>-42.885000000000218</v>
          </cell>
          <cell r="T41">
            <v>-79.334700000000154</v>
          </cell>
          <cell r="U41">
            <v>-17.534700000000157</v>
          </cell>
          <cell r="V41">
            <v>-39.734699999999883</v>
          </cell>
          <cell r="W41">
            <v>-62.684699999999879</v>
          </cell>
          <cell r="X41">
            <v>-84.75425099999984</v>
          </cell>
          <cell r="Y41">
            <v>-106.82380199999979</v>
          </cell>
          <cell r="Z41">
            <v>-128.89335299999973</v>
          </cell>
          <cell r="AA41">
            <v>-150.9629039999997</v>
          </cell>
          <cell r="AB41">
            <v>-173.76810669999949</v>
          </cell>
          <cell r="AC41">
            <v>-195.83765769999945</v>
          </cell>
          <cell r="AD41">
            <v>5.7139600000755304E-2</v>
          </cell>
        </row>
        <row r="42">
          <cell r="A42" t="str">
            <v xml:space="preserve">  Others</v>
          </cell>
          <cell r="F42">
            <v>-3888.9630000000002</v>
          </cell>
          <cell r="G42">
            <v>-4676.4092000000001</v>
          </cell>
          <cell r="H42">
            <v>-4745.6760000000004</v>
          </cell>
          <cell r="I42">
            <v>-4784.4279999999999</v>
          </cell>
          <cell r="J42">
            <v>-4941.6480000000001</v>
          </cell>
          <cell r="K42">
            <v>-4901.7674999999999</v>
          </cell>
          <cell r="L42">
            <v>-5130.4103999999998</v>
          </cell>
          <cell r="M42">
            <v>-4738.7574000000004</v>
          </cell>
          <cell r="N42">
            <v>-4732.692</v>
          </cell>
          <cell r="O42">
            <v>-5172.8688000000002</v>
          </cell>
          <cell r="P42">
            <v>-5172.5250000000005</v>
          </cell>
          <cell r="Q42">
            <v>-9631.4022000000004</v>
          </cell>
          <cell r="R42">
            <v>-148.81739999999999</v>
          </cell>
          <cell r="S42">
            <v>-18.770099999999999</v>
          </cell>
          <cell r="T42">
            <v>-228.80520000000001</v>
          </cell>
          <cell r="U42">
            <v>-298.93212000000005</v>
          </cell>
          <cell r="V42">
            <v>-475.27568000000002</v>
          </cell>
          <cell r="W42">
            <v>-97.874700000000004</v>
          </cell>
          <cell r="X42">
            <v>-1522.8747000000001</v>
          </cell>
          <cell r="Y42">
            <v>-1522.8747000000001</v>
          </cell>
          <cell r="Z42">
            <v>-97.874700000000047</v>
          </cell>
          <cell r="AA42">
            <v>-1522.8747000000001</v>
          </cell>
          <cell r="AB42">
            <v>-1522.8747000000001</v>
          </cell>
          <cell r="AC42">
            <v>-97.874700000000047</v>
          </cell>
          <cell r="AD42">
            <v>-1522.8747000000001</v>
          </cell>
        </row>
        <row r="43">
          <cell r="A43" t="str">
            <v xml:space="preserve"> Total</v>
          </cell>
          <cell r="F43">
            <v>-4459.7164444444388</v>
          </cell>
          <cell r="G43">
            <v>-6709.7724444444157</v>
          </cell>
          <cell r="H43">
            <v>-7514.2924444444307</v>
          </cell>
          <cell r="I43">
            <v>-4894.0444444444529</v>
          </cell>
          <cell r="J43">
            <v>-5066.2644444444422</v>
          </cell>
          <cell r="K43">
            <v>-5795.3839444444393</v>
          </cell>
          <cell r="L43">
            <v>-5320.2824444444468</v>
          </cell>
          <cell r="M43">
            <v>-6193.6738444444482</v>
          </cell>
          <cell r="N43">
            <v>-7457.6084444444441</v>
          </cell>
          <cell r="O43">
            <v>-5468.7852444444416</v>
          </cell>
          <cell r="P43">
            <v>-6244.8700444444348</v>
          </cell>
          <cell r="Q43">
            <v>-10637.787744444446</v>
          </cell>
          <cell r="R43">
            <v>-620.19964444445657</v>
          </cell>
          <cell r="S43">
            <v>-1121.6865444444431</v>
          </cell>
          <cell r="T43">
            <v>-2250.6196444444499</v>
          </cell>
          <cell r="U43">
            <v>-588.24296444443985</v>
          </cell>
          <cell r="V43">
            <v>-1674.0478244444305</v>
          </cell>
          <cell r="W43">
            <v>-2070.1891444444427</v>
          </cell>
          <cell r="X43">
            <v>-2486.9850032407421</v>
          </cell>
          <cell r="Y43">
            <v>-3495.7808725591976</v>
          </cell>
          <cell r="Z43">
            <v>-3079.5767523033346</v>
          </cell>
          <cell r="AA43">
            <v>-3293.3726423776006</v>
          </cell>
          <cell r="AB43">
            <v>-4335.7951095761782</v>
          </cell>
          <cell r="AC43">
            <v>-3919.5910200274702</v>
          </cell>
          <cell r="AD43">
            <v>-2209.013471210737</v>
          </cell>
        </row>
        <row r="45">
          <cell r="A45" t="str">
            <v>Intercompany Accounts</v>
          </cell>
        </row>
        <row r="46">
          <cell r="A46" t="str">
            <v xml:space="preserve"> Argentina</v>
          </cell>
          <cell r="F46">
            <v>2841.9560000000001</v>
          </cell>
          <cell r="G46">
            <v>1558.9879999999998</v>
          </cell>
          <cell r="H46">
            <v>767.94899999999996</v>
          </cell>
          <cell r="I46">
            <v>622.09010000000001</v>
          </cell>
          <cell r="J46">
            <v>1584.8919000000001</v>
          </cell>
          <cell r="K46">
            <v>2487.183</v>
          </cell>
          <cell r="L46">
            <v>3563.6183999999998</v>
          </cell>
          <cell r="M46">
            <v>3179.8296</v>
          </cell>
          <cell r="N46">
            <v>2969.0376000000001</v>
          </cell>
          <cell r="O46">
            <v>2188.5839999999998</v>
          </cell>
          <cell r="P46">
            <v>2401.0992000000001</v>
          </cell>
          <cell r="Q46">
            <v>3661.4024999999997</v>
          </cell>
          <cell r="R46">
            <v>5594.2046</v>
          </cell>
          <cell r="S46">
            <v>6139.8518999999997</v>
          </cell>
          <cell r="T46">
            <v>5764.6198999999997</v>
          </cell>
          <cell r="U46">
            <v>5913.1845000000003</v>
          </cell>
          <cell r="V46">
            <v>4639.0183500000003</v>
          </cell>
          <cell r="W46">
            <v>3583.6546000000003</v>
          </cell>
          <cell r="X46">
            <v>3166.1146395199994</v>
          </cell>
          <cell r="Y46">
            <v>3706.1362395199994</v>
          </cell>
          <cell r="Z46">
            <v>3584.131359519999</v>
          </cell>
          <cell r="AA46">
            <v>3388.1235195199993</v>
          </cell>
          <cell r="AB46">
            <v>4161.154439519999</v>
          </cell>
          <cell r="AC46">
            <v>4075.1509995199995</v>
          </cell>
          <cell r="AD46">
            <v>3438.1255195199997</v>
          </cell>
        </row>
        <row r="47">
          <cell r="A47" t="str">
            <v xml:space="preserve"> Peru</v>
          </cell>
          <cell r="F47">
            <v>2064.3870000000002</v>
          </cell>
          <cell r="G47">
            <v>1038.5855999999999</v>
          </cell>
          <cell r="H47">
            <v>2114.9699999999998</v>
          </cell>
          <cell r="I47">
            <v>1065.0503000000001</v>
          </cell>
          <cell r="J47">
            <v>1533.9699000000001</v>
          </cell>
          <cell r="K47">
            <v>1106.1142499999999</v>
          </cell>
          <cell r="L47">
            <v>1860.1487999999999</v>
          </cell>
          <cell r="M47">
            <v>2253.6</v>
          </cell>
          <cell r="N47">
            <v>2529.7692000000002</v>
          </cell>
          <cell r="O47">
            <v>2542.2287999999999</v>
          </cell>
          <cell r="P47">
            <v>2291.625</v>
          </cell>
          <cell r="Q47">
            <v>2189.6972999999998</v>
          </cell>
          <cell r="R47">
            <v>1711.1443999999999</v>
          </cell>
          <cell r="S47">
            <v>1470.6626999999999</v>
          </cell>
          <cell r="T47">
            <v>836.99680000000001</v>
          </cell>
          <cell r="U47">
            <v>618.03359999999998</v>
          </cell>
          <cell r="V47">
            <v>910.82299999999998</v>
          </cell>
          <cell r="W47">
            <v>978.32330000000002</v>
          </cell>
          <cell r="X47">
            <v>964.42896610169498</v>
          </cell>
          <cell r="Y47">
            <v>923.42896610169498</v>
          </cell>
          <cell r="Z47">
            <v>798.4289661016951</v>
          </cell>
          <cell r="AA47">
            <v>690.42896610169521</v>
          </cell>
          <cell r="AB47">
            <v>621.42896610169521</v>
          </cell>
          <cell r="AC47">
            <v>616.42896610169521</v>
          </cell>
          <cell r="AD47">
            <v>622.4289661016951</v>
          </cell>
        </row>
        <row r="48">
          <cell r="A48" t="str">
            <v xml:space="preserve"> Uruguay</v>
          </cell>
          <cell r="F48">
            <v>728.37700000000007</v>
          </cell>
          <cell r="G48">
            <v>618.60199999999998</v>
          </cell>
          <cell r="H48">
            <v>636.75300000000004</v>
          </cell>
          <cell r="I48">
            <v>601.4873</v>
          </cell>
          <cell r="J48">
            <v>767.70449999999994</v>
          </cell>
          <cell r="K48">
            <v>819.60749999999996</v>
          </cell>
          <cell r="L48">
            <v>680.05439999999999</v>
          </cell>
          <cell r="M48">
            <v>433.25459999999998</v>
          </cell>
          <cell r="N48">
            <v>341.10480000000001</v>
          </cell>
          <cell r="O48">
            <v>266.3184</v>
          </cell>
          <cell r="P48">
            <v>405.42120000000006</v>
          </cell>
          <cell r="Q48">
            <v>564.90210000000002</v>
          </cell>
          <cell r="R48">
            <v>276.15600000000001</v>
          </cell>
          <cell r="S48">
            <v>464.68679999999995</v>
          </cell>
          <cell r="T48">
            <v>895.17589999999996</v>
          </cell>
          <cell r="U48">
            <v>328.21469999999999</v>
          </cell>
          <cell r="V48">
            <v>249.21764999999999</v>
          </cell>
          <cell r="W48">
            <v>58.046900000000001</v>
          </cell>
          <cell r="X48">
            <v>127.04540949152545</v>
          </cell>
          <cell r="Y48">
            <v>497.03756949152546</v>
          </cell>
          <cell r="Z48">
            <v>462.02704949152553</v>
          </cell>
          <cell r="AA48">
            <v>326.00440949152539</v>
          </cell>
          <cell r="AB48">
            <v>426.99528949152545</v>
          </cell>
          <cell r="AC48">
            <v>435.97808949152545</v>
          </cell>
          <cell r="AD48">
            <v>433.96492949152542</v>
          </cell>
        </row>
        <row r="49">
          <cell r="A49" t="str">
            <v xml:space="preserve"> Hills</v>
          </cell>
          <cell r="F49">
            <v>2215.8760000000002</v>
          </cell>
          <cell r="G49">
            <v>1907.4023999999999</v>
          </cell>
          <cell r="H49">
            <v>2082.7365</v>
          </cell>
          <cell r="I49">
            <v>2310.3751000000002</v>
          </cell>
          <cell r="J49">
            <v>2241.6750000000002</v>
          </cell>
          <cell r="K49">
            <v>2380.5300000000002</v>
          </cell>
          <cell r="L49">
            <v>2364.078</v>
          </cell>
          <cell r="M49">
            <v>2307.6864</v>
          </cell>
          <cell r="N49">
            <v>2468.8968</v>
          </cell>
          <cell r="O49">
            <v>2459.7840000000001</v>
          </cell>
          <cell r="P49">
            <v>2559.8106000000002</v>
          </cell>
          <cell r="Q49">
            <v>2473.4240999999997</v>
          </cell>
          <cell r="R49">
            <v>2553.4202</v>
          </cell>
          <cell r="S49">
            <v>2581.1423999999997</v>
          </cell>
          <cell r="T49">
            <v>2692.3723</v>
          </cell>
          <cell r="U49">
            <v>2706.21</v>
          </cell>
          <cell r="V49">
            <v>2694.4798999999998</v>
          </cell>
          <cell r="W49">
            <v>2925.2248</v>
          </cell>
          <cell r="X49">
            <v>2925.540745762712</v>
          </cell>
          <cell r="Y49">
            <v>2925.540745762712</v>
          </cell>
          <cell r="Z49">
            <v>2925.540745762712</v>
          </cell>
          <cell r="AA49">
            <v>2925.540745762712</v>
          </cell>
          <cell r="AB49">
            <v>2925.540745762712</v>
          </cell>
          <cell r="AC49">
            <v>2925.540745762712</v>
          </cell>
          <cell r="AD49">
            <v>2925.540745762712</v>
          </cell>
        </row>
        <row r="50">
          <cell r="A50" t="str">
            <v xml:space="preserve"> Others</v>
          </cell>
          <cell r="F50">
            <v>3845.92</v>
          </cell>
          <cell r="G50">
            <v>3458.0683999999997</v>
          </cell>
          <cell r="H50">
            <v>4503.6419999999998</v>
          </cell>
          <cell r="I50">
            <v>2868.9399000000003</v>
          </cell>
          <cell r="J50">
            <v>3742.7669999999998</v>
          </cell>
          <cell r="K50">
            <v>2974.02</v>
          </cell>
          <cell r="L50">
            <v>3004.1291999999999</v>
          </cell>
          <cell r="M50">
            <v>3691.3968</v>
          </cell>
          <cell r="N50">
            <v>4200.1956</v>
          </cell>
          <cell r="O50">
            <v>3102.5279999999998</v>
          </cell>
          <cell r="P50">
            <v>3391.6050000000005</v>
          </cell>
          <cell r="Q50">
            <v>4962.6674999999996</v>
          </cell>
          <cell r="R50">
            <v>5455.6151999999993</v>
          </cell>
          <cell r="S50">
            <v>7927.5770999999995</v>
          </cell>
          <cell r="T50">
            <v>8377.3014999999996</v>
          </cell>
          <cell r="U50">
            <v>7653.7170000000006</v>
          </cell>
          <cell r="V50">
            <v>8087.5590000000002</v>
          </cell>
          <cell r="W50">
            <v>7506.6929</v>
          </cell>
          <cell r="X50">
            <v>6846.3689579661022</v>
          </cell>
          <cell r="Y50">
            <v>6446.2606779661019</v>
          </cell>
          <cell r="Z50">
            <v>6741.168397966102</v>
          </cell>
          <cell r="AA50">
            <v>6397.0643179661029</v>
          </cell>
          <cell r="AB50">
            <v>6609.9739979661026</v>
          </cell>
          <cell r="AC50">
            <v>6637.875157966103</v>
          </cell>
          <cell r="AD50">
            <v>6674.7751979661025</v>
          </cell>
        </row>
        <row r="51">
          <cell r="A51" t="str">
            <v>Total Intercompany</v>
          </cell>
          <cell r="F51">
            <v>11696.516000000001</v>
          </cell>
          <cell r="G51">
            <v>8581.6463999999996</v>
          </cell>
          <cell r="H51">
            <v>10106.050499999999</v>
          </cell>
          <cell r="I51">
            <v>7467.9427000000005</v>
          </cell>
          <cell r="J51">
            <v>9871.0082999999995</v>
          </cell>
          <cell r="K51">
            <v>9767.454749999999</v>
          </cell>
          <cell r="L51">
            <v>11472.0288</v>
          </cell>
          <cell r="M51">
            <v>11865.767400000001</v>
          </cell>
          <cell r="N51">
            <v>12509.004000000001</v>
          </cell>
          <cell r="O51">
            <v>10559.4432</v>
          </cell>
          <cell r="P51">
            <v>11049.561000000002</v>
          </cell>
          <cell r="Q51">
            <v>13852.093499999999</v>
          </cell>
          <cell r="R51">
            <v>15590.540399999998</v>
          </cell>
          <cell r="S51">
            <v>18583.920899999997</v>
          </cell>
          <cell r="T51">
            <v>18566.466399999998</v>
          </cell>
          <cell r="U51">
            <v>17219.359800000002</v>
          </cell>
          <cell r="V51">
            <v>16581.097900000001</v>
          </cell>
          <cell r="W51">
            <v>15051.942500000001</v>
          </cell>
          <cell r="X51">
            <v>14029.498718842035</v>
          </cell>
          <cell r="Y51">
            <v>14498.404198842034</v>
          </cell>
          <cell r="Z51">
            <v>14511.296518842035</v>
          </cell>
          <cell r="AA51">
            <v>13727.161958842036</v>
          </cell>
          <cell r="AB51">
            <v>14745.093438842034</v>
          </cell>
          <cell r="AC51">
            <v>14690.973958842034</v>
          </cell>
          <cell r="AD51">
            <v>14094.835358842034</v>
          </cell>
        </row>
        <row r="53">
          <cell r="A53" t="str">
            <v>Property, Plant &amp; Equipment</v>
          </cell>
        </row>
        <row r="54">
          <cell r="A54" t="str">
            <v>PP&amp;E - Gross</v>
          </cell>
          <cell r="F54">
            <v>305997</v>
          </cell>
          <cell r="G54">
            <v>306040</v>
          </cell>
          <cell r="H54">
            <v>307328</v>
          </cell>
          <cell r="I54">
            <v>303313</v>
          </cell>
          <cell r="J54">
            <v>304058</v>
          </cell>
          <cell r="K54">
            <v>304773</v>
          </cell>
          <cell r="L54">
            <v>305682</v>
          </cell>
          <cell r="M54">
            <v>308166</v>
          </cell>
          <cell r="N54">
            <v>307580</v>
          </cell>
          <cell r="O54">
            <v>307386</v>
          </cell>
          <cell r="P54">
            <v>308504</v>
          </cell>
          <cell r="Q54">
            <v>309981</v>
          </cell>
          <cell r="R54">
            <v>318454</v>
          </cell>
          <cell r="S54">
            <v>319640</v>
          </cell>
          <cell r="T54">
            <v>320237</v>
          </cell>
          <cell r="U54">
            <v>321472.5</v>
          </cell>
          <cell r="V54">
            <v>322185.5</v>
          </cell>
          <cell r="W54">
            <v>323547.5</v>
          </cell>
          <cell r="X54">
            <v>327298.5</v>
          </cell>
          <cell r="Y54">
            <v>331480.5</v>
          </cell>
          <cell r="Z54">
            <v>334544.5</v>
          </cell>
          <cell r="AA54">
            <v>337953.5</v>
          </cell>
          <cell r="AB54">
            <v>340981.5</v>
          </cell>
          <cell r="AC54">
            <v>343650.5</v>
          </cell>
          <cell r="AD54">
            <v>347133.5</v>
          </cell>
        </row>
        <row r="55">
          <cell r="A55" t="str">
            <v>Accum.Depreciation</v>
          </cell>
          <cell r="F55">
            <v>-92044.199199999988</v>
          </cell>
          <cell r="G55">
            <v>-92783.719599999982</v>
          </cell>
          <cell r="H55">
            <v>-94119.195099999983</v>
          </cell>
          <cell r="I55">
            <v>-94112.883699999977</v>
          </cell>
          <cell r="J55">
            <v>-95480.684699999983</v>
          </cell>
          <cell r="K55">
            <v>-96860.937199999986</v>
          </cell>
          <cell r="L55">
            <v>-98238.105199999991</v>
          </cell>
          <cell r="M55">
            <v>-99077.003599999996</v>
          </cell>
          <cell r="N55">
            <v>-99902.858800000002</v>
          </cell>
          <cell r="O55">
            <v>-100783.2156</v>
          </cell>
          <cell r="P55">
            <v>-101533.96459999999</v>
          </cell>
          <cell r="Q55">
            <v>-102887.03439999999</v>
          </cell>
          <cell r="R55">
            <v>-101784.77129999999</v>
          </cell>
          <cell r="S55">
            <v>-103124.27959999999</v>
          </cell>
          <cell r="T55">
            <v>-104473.3173</v>
          </cell>
          <cell r="U55">
            <v>-105821.0321</v>
          </cell>
          <cell r="V55">
            <v>-107154.64289999999</v>
          </cell>
          <cell r="W55">
            <v>-107849.3651</v>
          </cell>
          <cell r="X55">
            <v>-109256.82709999999</v>
          </cell>
          <cell r="Y55">
            <v>-110672.0719</v>
          </cell>
          <cell r="Z55">
            <v>-112088.3167</v>
          </cell>
          <cell r="AA55">
            <v>-113511.9531</v>
          </cell>
          <cell r="AB55">
            <v>-114939.63309999999</v>
          </cell>
          <cell r="AC55">
            <v>-116366.31309999998</v>
          </cell>
          <cell r="AD55">
            <v>-117787.81909999998</v>
          </cell>
        </row>
        <row r="56">
          <cell r="A56" t="str">
            <v>PP&amp;E - Net</v>
          </cell>
          <cell r="F56">
            <v>213952.80080000003</v>
          </cell>
          <cell r="G56">
            <v>213256.28040000002</v>
          </cell>
          <cell r="H56">
            <v>213208.80490000002</v>
          </cell>
          <cell r="I56">
            <v>209200.11630000002</v>
          </cell>
          <cell r="J56">
            <v>208577.31530000002</v>
          </cell>
          <cell r="K56">
            <v>207912.06280000001</v>
          </cell>
          <cell r="L56">
            <v>207443.89480000001</v>
          </cell>
          <cell r="M56">
            <v>209088.9964</v>
          </cell>
          <cell r="N56">
            <v>207677.14120000001</v>
          </cell>
          <cell r="O56">
            <v>206602.7844</v>
          </cell>
          <cell r="P56">
            <v>206970.03539999999</v>
          </cell>
          <cell r="Q56">
            <v>207093.9656</v>
          </cell>
          <cell r="R56">
            <v>216669.22870000001</v>
          </cell>
          <cell r="S56">
            <v>216515.72039999999</v>
          </cell>
          <cell r="T56">
            <v>215763.6827</v>
          </cell>
          <cell r="U56">
            <v>215651.46789999999</v>
          </cell>
          <cell r="V56">
            <v>215030.85710000002</v>
          </cell>
          <cell r="W56">
            <v>215698.1349</v>
          </cell>
          <cell r="X56">
            <v>218041.67290000001</v>
          </cell>
          <cell r="Y56">
            <v>220808.42810000002</v>
          </cell>
          <cell r="Z56">
            <v>222456.1833</v>
          </cell>
          <cell r="AA56">
            <v>224441.54690000002</v>
          </cell>
          <cell r="AB56">
            <v>226041.86690000002</v>
          </cell>
          <cell r="AC56">
            <v>227284.18690000003</v>
          </cell>
          <cell r="AD56">
            <v>229345.68090000004</v>
          </cell>
        </row>
        <row r="58">
          <cell r="A58" t="str">
            <v>Goodwill</v>
          </cell>
        </row>
        <row r="59">
          <cell r="A59" t="str">
            <v xml:space="preserve"> Goodwill - gross</v>
          </cell>
          <cell r="F59">
            <v>740491</v>
          </cell>
          <cell r="G59">
            <v>740491</v>
          </cell>
          <cell r="H59">
            <v>740491</v>
          </cell>
          <cell r="I59">
            <v>740491</v>
          </cell>
          <cell r="J59">
            <v>740491</v>
          </cell>
          <cell r="K59">
            <v>740491</v>
          </cell>
          <cell r="L59">
            <v>740491</v>
          </cell>
          <cell r="M59">
            <v>740491</v>
          </cell>
          <cell r="N59">
            <v>740491</v>
          </cell>
          <cell r="O59">
            <v>740491</v>
          </cell>
          <cell r="P59">
            <v>740491</v>
          </cell>
          <cell r="Q59">
            <v>740491</v>
          </cell>
          <cell r="R59">
            <v>740491</v>
          </cell>
          <cell r="S59">
            <v>740491</v>
          </cell>
          <cell r="T59">
            <v>740491</v>
          </cell>
          <cell r="U59">
            <v>740491</v>
          </cell>
          <cell r="V59">
            <v>740491</v>
          </cell>
          <cell r="W59">
            <v>740491</v>
          </cell>
          <cell r="X59">
            <v>740491</v>
          </cell>
          <cell r="Y59">
            <v>740491</v>
          </cell>
          <cell r="Z59">
            <v>740491</v>
          </cell>
          <cell r="AA59">
            <v>740491</v>
          </cell>
          <cell r="AB59">
            <v>740491</v>
          </cell>
          <cell r="AC59">
            <v>740491</v>
          </cell>
          <cell r="AD59">
            <v>740491</v>
          </cell>
        </row>
        <row r="60">
          <cell r="A60" t="str">
            <v xml:space="preserve"> Goodwill Amortization</v>
          </cell>
          <cell r="F60">
            <v>-90848.65</v>
          </cell>
          <cell r="G60">
            <v>-92392.454166666692</v>
          </cell>
          <cell r="H60">
            <v>-93934.25833333336</v>
          </cell>
          <cell r="I60">
            <v>-95476.062500000029</v>
          </cell>
          <cell r="J60">
            <v>-97017.866666666698</v>
          </cell>
          <cell r="K60">
            <v>-98559.670833333352</v>
          </cell>
          <cell r="L60">
            <v>-100101.47500000002</v>
          </cell>
          <cell r="M60">
            <v>-101643.27916666669</v>
          </cell>
          <cell r="N60">
            <v>-103185.08333333336</v>
          </cell>
          <cell r="O60">
            <v>-104726.88750000003</v>
          </cell>
          <cell r="P60">
            <v>-106268.69166666669</v>
          </cell>
          <cell r="Q60">
            <v>-107810.49583333336</v>
          </cell>
          <cell r="R60">
            <v>-109353.8</v>
          </cell>
          <cell r="S60">
            <v>-110895.60416666666</v>
          </cell>
          <cell r="T60">
            <v>-112437.40833333333</v>
          </cell>
          <cell r="U60">
            <v>-113980.21249999999</v>
          </cell>
          <cell r="V60">
            <v>-115522.01666666666</v>
          </cell>
          <cell r="W60">
            <v>-117063.82083333333</v>
          </cell>
          <cell r="X60">
            <v>-118605.625</v>
          </cell>
          <cell r="Y60">
            <v>-120147.42916666667</v>
          </cell>
          <cell r="Z60">
            <v>-121689.23333333334</v>
          </cell>
          <cell r="AA60">
            <v>-123231.03750000001</v>
          </cell>
          <cell r="AB60">
            <v>-124772.84166666667</v>
          </cell>
          <cell r="AC60">
            <v>-126314.64583333334</v>
          </cell>
          <cell r="AD60">
            <v>-127856.45000000001</v>
          </cell>
        </row>
        <row r="61">
          <cell r="A61" t="str">
            <v xml:space="preserve"> Goodwill - net</v>
          </cell>
          <cell r="F61">
            <v>649642.35</v>
          </cell>
          <cell r="G61">
            <v>648098.54583333328</v>
          </cell>
          <cell r="H61">
            <v>646556.7416666667</v>
          </cell>
          <cell r="I61">
            <v>645014.9375</v>
          </cell>
          <cell r="J61">
            <v>643473.1333333333</v>
          </cell>
          <cell r="K61">
            <v>641931.3291666666</v>
          </cell>
          <cell r="L61">
            <v>640389.52500000002</v>
          </cell>
          <cell r="M61">
            <v>638847.72083333333</v>
          </cell>
          <cell r="N61">
            <v>637305.91666666663</v>
          </cell>
          <cell r="O61">
            <v>635764.11249999993</v>
          </cell>
          <cell r="P61">
            <v>634222.30833333335</v>
          </cell>
          <cell r="Q61">
            <v>632680.50416666665</v>
          </cell>
          <cell r="R61">
            <v>631137.19999999995</v>
          </cell>
          <cell r="S61">
            <v>629595.39583333337</v>
          </cell>
          <cell r="T61">
            <v>628053.59166666667</v>
          </cell>
          <cell r="U61">
            <v>626510.78749999998</v>
          </cell>
          <cell r="V61">
            <v>624968.9833333334</v>
          </cell>
          <cell r="W61">
            <v>623427.1791666667</v>
          </cell>
          <cell r="X61">
            <v>621885.375</v>
          </cell>
          <cell r="Y61">
            <v>620343.5708333333</v>
          </cell>
          <cell r="Z61">
            <v>618801.7666666666</v>
          </cell>
          <cell r="AA61">
            <v>617259.96250000002</v>
          </cell>
          <cell r="AB61">
            <v>615718.15833333333</v>
          </cell>
          <cell r="AC61">
            <v>614176.35416666663</v>
          </cell>
          <cell r="AD61">
            <v>612634.55000000005</v>
          </cell>
        </row>
        <row r="63">
          <cell r="A63" t="str">
            <v>Misc. Investments</v>
          </cell>
          <cell r="F63">
            <v>638</v>
          </cell>
          <cell r="G63">
            <v>613</v>
          </cell>
          <cell r="H63">
            <v>586</v>
          </cell>
          <cell r="I63">
            <v>559.4</v>
          </cell>
          <cell r="J63">
            <v>532.4</v>
          </cell>
          <cell r="K63">
            <v>505.4</v>
          </cell>
          <cell r="L63">
            <v>478.73299999999995</v>
          </cell>
          <cell r="M63">
            <v>451.73299999999995</v>
          </cell>
          <cell r="N63">
            <v>424.73299999999995</v>
          </cell>
          <cell r="O63">
            <v>397.73299999999995</v>
          </cell>
          <cell r="P63">
            <v>370.73299999999995</v>
          </cell>
          <cell r="Q63">
            <v>343.73299999999995</v>
          </cell>
          <cell r="R63">
            <v>317.73299999999995</v>
          </cell>
          <cell r="S63">
            <v>292.73299999999995</v>
          </cell>
          <cell r="T63">
            <v>265.73299999999995</v>
          </cell>
          <cell r="U63">
            <v>239.13299999999995</v>
          </cell>
          <cell r="V63">
            <v>212.13299999999995</v>
          </cell>
          <cell r="W63">
            <v>185.13299999999995</v>
          </cell>
          <cell r="X63">
            <v>158.46599999999995</v>
          </cell>
          <cell r="Y63">
            <v>131.46599999999995</v>
          </cell>
          <cell r="Z63">
            <v>104.46599999999995</v>
          </cell>
          <cell r="AA63">
            <v>77.465999999999951</v>
          </cell>
          <cell r="AB63">
            <v>50.465999999999951</v>
          </cell>
          <cell r="AC63">
            <v>23.465999999999951</v>
          </cell>
          <cell r="AD63">
            <v>1.4659999999999513</v>
          </cell>
        </row>
        <row r="65">
          <cell r="A65" t="str">
            <v>Other Assets</v>
          </cell>
          <cell r="F65">
            <v>2899.5330000000004</v>
          </cell>
          <cell r="G65">
            <v>3358.7592</v>
          </cell>
          <cell r="H65">
            <v>3717.0315000000001</v>
          </cell>
          <cell r="I65">
            <v>3601.4839000000002</v>
          </cell>
          <cell r="J65">
            <v>3920.9940000000001</v>
          </cell>
          <cell r="K65">
            <v>2937.8849999999998</v>
          </cell>
          <cell r="L65">
            <v>3211.9236000000001</v>
          </cell>
          <cell r="M65">
            <v>3244.0572000000002</v>
          </cell>
          <cell r="N65">
            <v>3187.8492000000001</v>
          </cell>
          <cell r="O65">
            <v>3106.6887504000001</v>
          </cell>
          <cell r="P65">
            <v>2916.3460698000004</v>
          </cell>
          <cell r="Q65">
            <v>2009.3935113</v>
          </cell>
          <cell r="R65">
            <v>1956.9595494</v>
          </cell>
          <cell r="S65">
            <v>1904.7445983</v>
          </cell>
          <cell r="T65">
            <v>1869.3927519000001</v>
          </cell>
          <cell r="U65">
            <v>1885.8680046000002</v>
          </cell>
          <cell r="V65">
            <v>1976.6557167000001</v>
          </cell>
          <cell r="W65">
            <v>1976.4211027000001</v>
          </cell>
          <cell r="X65">
            <v>2028.1989508000001</v>
          </cell>
          <cell r="Y65">
            <v>2028.1989508000001</v>
          </cell>
          <cell r="Z65">
            <v>2028.1989508000001</v>
          </cell>
          <cell r="AA65">
            <v>2028.1989508000001</v>
          </cell>
          <cell r="AB65">
            <v>2028.1989508000001</v>
          </cell>
          <cell r="AC65">
            <v>2028.1989508000001</v>
          </cell>
          <cell r="AD65">
            <v>2028.1989508000001</v>
          </cell>
        </row>
        <row r="67">
          <cell r="A67" t="str">
            <v>Total Goodwill &amp; Other Assets</v>
          </cell>
          <cell r="F67">
            <v>653179.88300000003</v>
          </cell>
          <cell r="G67">
            <v>652070.30503333325</v>
          </cell>
          <cell r="H67">
            <v>650859.77316666674</v>
          </cell>
          <cell r="I67">
            <v>649175.82140000002</v>
          </cell>
          <cell r="J67">
            <v>647926.52733333327</v>
          </cell>
          <cell r="K67">
            <v>645374.61416666664</v>
          </cell>
          <cell r="L67">
            <v>644080.18160000001</v>
          </cell>
          <cell r="M67">
            <v>642543.51103333337</v>
          </cell>
          <cell r="N67">
            <v>640918.49886666657</v>
          </cell>
          <cell r="O67">
            <v>639268.53425039991</v>
          </cell>
          <cell r="P67">
            <v>637509.38740313333</v>
          </cell>
          <cell r="Q67">
            <v>635033.63067796663</v>
          </cell>
          <cell r="R67">
            <v>633411.89254939999</v>
          </cell>
          <cell r="S67">
            <v>631792.87343163334</v>
          </cell>
          <cell r="T67">
            <v>630188.7174185667</v>
          </cell>
          <cell r="U67">
            <v>628635.78850459994</v>
          </cell>
          <cell r="V67">
            <v>627157.77205003344</v>
          </cell>
          <cell r="W67">
            <v>625588.73326936667</v>
          </cell>
          <cell r="X67">
            <v>624072.03995080001</v>
          </cell>
          <cell r="Y67">
            <v>622503.23578413331</v>
          </cell>
          <cell r="Z67">
            <v>620934.43161746662</v>
          </cell>
          <cell r="AA67">
            <v>619365.62745080004</v>
          </cell>
          <cell r="AB67">
            <v>617796.82328413334</v>
          </cell>
          <cell r="AC67">
            <v>616228.01911746664</v>
          </cell>
          <cell r="AD67">
            <v>614664.21495080006</v>
          </cell>
        </row>
        <row r="69">
          <cell r="A69" t="str">
            <v>Total assets</v>
          </cell>
          <cell r="F69">
            <v>837649.26435555564</v>
          </cell>
          <cell r="G69">
            <v>803335.22778888885</v>
          </cell>
          <cell r="H69">
            <v>808051.52062222234</v>
          </cell>
          <cell r="I69">
            <v>815521.52345555555</v>
          </cell>
          <cell r="J69">
            <v>852098.36548888893</v>
          </cell>
          <cell r="K69">
            <v>848972.91277222219</v>
          </cell>
          <cell r="L69">
            <v>858782.77835555561</v>
          </cell>
          <cell r="M69">
            <v>852175.07118888898</v>
          </cell>
          <cell r="N69">
            <v>843883.3048222221</v>
          </cell>
          <cell r="O69">
            <v>901325.18300595554</v>
          </cell>
          <cell r="P69">
            <v>895045.90335868893</v>
          </cell>
          <cell r="Q69">
            <v>900290.32053352217</v>
          </cell>
          <cell r="R69">
            <v>895338.36960495554</v>
          </cell>
          <cell r="S69">
            <v>870236.87467718893</v>
          </cell>
          <cell r="T69">
            <v>864974.53287412226</v>
          </cell>
          <cell r="U69">
            <v>874348.29718095553</v>
          </cell>
          <cell r="V69">
            <v>860872.10272558895</v>
          </cell>
          <cell r="W69">
            <v>849206.91712492227</v>
          </cell>
          <cell r="X69">
            <v>851291.60725270188</v>
          </cell>
          <cell r="Y69">
            <v>835675.48428239417</v>
          </cell>
          <cell r="Z69">
            <v>829899.54502982076</v>
          </cell>
          <cell r="AA69">
            <v>828657.46146351192</v>
          </cell>
          <cell r="AB69">
            <v>818704.68302675989</v>
          </cell>
          <cell r="AC69">
            <v>805883.8283227745</v>
          </cell>
          <cell r="AD69">
            <v>803619.14654599235</v>
          </cell>
        </row>
        <row r="71">
          <cell r="A71" t="str">
            <v>LIABILITIES</v>
          </cell>
        </row>
        <row r="73">
          <cell r="A73" t="str">
            <v>Short Term Debt</v>
          </cell>
        </row>
        <row r="74">
          <cell r="A74" t="str">
            <v xml:space="preserve"> Bank Overdrafts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</row>
        <row r="75">
          <cell r="A75" t="str">
            <v xml:space="preserve"> Short Term Debt</v>
          </cell>
          <cell r="F75">
            <v>8000.4080000000004</v>
          </cell>
          <cell r="G75">
            <v>0</v>
          </cell>
          <cell r="H75">
            <v>378.88499999999999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36.883200000000002</v>
          </cell>
          <cell r="P75">
            <v>604.98900000000003</v>
          </cell>
          <cell r="Q75">
            <v>2715.8165999999997</v>
          </cell>
          <cell r="R75">
            <v>3313.8719999999998</v>
          </cell>
          <cell r="S75">
            <v>623.47169999999994</v>
          </cell>
          <cell r="T75">
            <v>3065.4029999999998</v>
          </cell>
          <cell r="U75">
            <v>72696.2022</v>
          </cell>
          <cell r="V75">
            <v>586.77139999999997</v>
          </cell>
          <cell r="W75">
            <v>4699.6804000000002</v>
          </cell>
          <cell r="X75">
            <v>78100.123879999999</v>
          </cell>
          <cell r="Y75">
            <v>0</v>
          </cell>
          <cell r="Z75">
            <v>0</v>
          </cell>
          <cell r="AA75">
            <v>77080.083079999997</v>
          </cell>
          <cell r="AB75">
            <v>0</v>
          </cell>
          <cell r="AC75">
            <v>0</v>
          </cell>
          <cell r="AD75">
            <v>76060.042279999994</v>
          </cell>
        </row>
        <row r="76">
          <cell r="A76" t="str">
            <v>Total Short Term Debt</v>
          </cell>
          <cell r="F76">
            <v>8000.4080000000004</v>
          </cell>
          <cell r="G76">
            <v>0</v>
          </cell>
          <cell r="H76">
            <v>378.88499999999999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36.883200000000002</v>
          </cell>
          <cell r="P76">
            <v>604.98900000000003</v>
          </cell>
          <cell r="Q76">
            <v>2715.8165999999997</v>
          </cell>
          <cell r="R76">
            <v>3313.8719999999998</v>
          </cell>
          <cell r="S76">
            <v>623.47169999999994</v>
          </cell>
          <cell r="T76">
            <v>3065.4029999999998</v>
          </cell>
          <cell r="U76">
            <v>72696.2022</v>
          </cell>
          <cell r="V76">
            <v>586.77139999999997</v>
          </cell>
          <cell r="W76">
            <v>4699.6804000000002</v>
          </cell>
          <cell r="X76">
            <v>78100.123879999999</v>
          </cell>
          <cell r="Y76">
            <v>0</v>
          </cell>
          <cell r="Z76">
            <v>0</v>
          </cell>
          <cell r="AA76">
            <v>77080.083079999997</v>
          </cell>
          <cell r="AB76">
            <v>0</v>
          </cell>
          <cell r="AC76">
            <v>0</v>
          </cell>
          <cell r="AD76">
            <v>76060.042279999994</v>
          </cell>
        </row>
        <row r="78">
          <cell r="A78" t="str">
            <v>Accts Payable</v>
          </cell>
        </row>
        <row r="79">
          <cell r="A79" t="str">
            <v xml:space="preserve"> Suppliers - Local</v>
          </cell>
          <cell r="F79">
            <v>15070.081000000002</v>
          </cell>
          <cell r="G79">
            <v>11591.991199999999</v>
          </cell>
          <cell r="H79">
            <v>9912.0840000000007</v>
          </cell>
          <cell r="I79">
            <v>10735.7757</v>
          </cell>
          <cell r="J79">
            <v>11632.356</v>
          </cell>
          <cell r="K79">
            <v>13524.8925</v>
          </cell>
          <cell r="L79">
            <v>15710.7012</v>
          </cell>
          <cell r="M79">
            <v>15013.483200000001</v>
          </cell>
          <cell r="N79">
            <v>14539.1808</v>
          </cell>
          <cell r="O79">
            <v>13101.672</v>
          </cell>
          <cell r="P79">
            <v>13114.3806</v>
          </cell>
          <cell r="Q79">
            <v>15341.6592</v>
          </cell>
          <cell r="R79">
            <v>18738.207399999999</v>
          </cell>
          <cell r="S79">
            <v>13630.136399999999</v>
          </cell>
          <cell r="T79">
            <v>10648.7309</v>
          </cell>
          <cell r="U79">
            <v>15764.020200000001</v>
          </cell>
          <cell r="V79">
            <v>15819.942800000001</v>
          </cell>
          <cell r="W79">
            <v>14543.078800000001</v>
          </cell>
          <cell r="X79">
            <v>15716.441936137862</v>
          </cell>
          <cell r="Y79">
            <v>16390.287364485706</v>
          </cell>
          <cell r="Z79">
            <v>15668.32877126112</v>
          </cell>
          <cell r="AA79">
            <v>14925.041220840034</v>
          </cell>
          <cell r="AB79">
            <v>16882.163928458649</v>
          </cell>
          <cell r="AC79">
            <v>16163.117315558427</v>
          </cell>
          <cell r="AD79">
            <v>13377.29131439209</v>
          </cell>
        </row>
        <row r="80">
          <cell r="A80" t="str">
            <v xml:space="preserve"> Suppliers - Foreign</v>
          </cell>
          <cell r="F80">
            <v>4973.9820000000009</v>
          </cell>
          <cell r="G80">
            <v>5205.1335999999992</v>
          </cell>
          <cell r="H80">
            <v>6347.1720000000005</v>
          </cell>
          <cell r="I80">
            <v>6728.5311000000002</v>
          </cell>
          <cell r="J80">
            <v>5859.3509999999997</v>
          </cell>
          <cell r="K80">
            <v>5391.78</v>
          </cell>
          <cell r="L80">
            <v>5532.1091999999999</v>
          </cell>
          <cell r="M80">
            <v>6994.0475999999999</v>
          </cell>
          <cell r="N80">
            <v>5363.3519999999999</v>
          </cell>
          <cell r="O80">
            <v>4171.5983999999999</v>
          </cell>
          <cell r="P80">
            <v>5765.4666000000007</v>
          </cell>
          <cell r="Q80">
            <v>5701.5819000000001</v>
          </cell>
          <cell r="R80">
            <v>5115.5342000000001</v>
          </cell>
          <cell r="S80">
            <v>5130.8321999999998</v>
          </cell>
          <cell r="T80">
            <v>4666.0616</v>
          </cell>
          <cell r="U80">
            <v>3628.6343999999999</v>
          </cell>
          <cell r="V80">
            <v>4707.9021999999995</v>
          </cell>
          <cell r="W80">
            <v>5772.0651000000007</v>
          </cell>
          <cell r="X80">
            <v>4846.7360831174246</v>
          </cell>
          <cell r="Y80">
            <v>5470.3872904768787</v>
          </cell>
          <cell r="Z80">
            <v>5410.4961291770251</v>
          </cell>
          <cell r="AA80">
            <v>4913.3455584994863</v>
          </cell>
          <cell r="AB80">
            <v>5675.1810679424661</v>
          </cell>
          <cell r="AC80">
            <v>5446.8914908057804</v>
          </cell>
          <cell r="AD80">
            <v>4471.7326980583302</v>
          </cell>
        </row>
        <row r="81">
          <cell r="A81" t="str">
            <v xml:space="preserve"> Others</v>
          </cell>
          <cell r="F81">
            <v>6.1490000000000009</v>
          </cell>
          <cell r="G81">
            <v>9.9863999999999997</v>
          </cell>
          <cell r="H81">
            <v>10.179</v>
          </cell>
          <cell r="I81">
            <v>47.500900000000001</v>
          </cell>
          <cell r="J81">
            <v>3.8744999999999998</v>
          </cell>
          <cell r="K81">
            <v>5.4749999999999996</v>
          </cell>
          <cell r="L81">
            <v>-1.1112</v>
          </cell>
          <cell r="M81">
            <v>-9.0144000000000002</v>
          </cell>
          <cell r="N81">
            <v>1.6452</v>
          </cell>
          <cell r="O81">
            <v>1.0848</v>
          </cell>
          <cell r="P81">
            <v>1.5714000000000001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</row>
        <row r="82">
          <cell r="A82" t="str">
            <v>Total Accts Payable</v>
          </cell>
          <cell r="F82">
            <v>20050.212000000003</v>
          </cell>
          <cell r="G82">
            <v>16807.111199999999</v>
          </cell>
          <cell r="H82">
            <v>16269.435000000001</v>
          </cell>
          <cell r="I82">
            <v>17511.807699999998</v>
          </cell>
          <cell r="J82">
            <v>17495.5815</v>
          </cell>
          <cell r="K82">
            <v>18922.147499999999</v>
          </cell>
          <cell r="L82">
            <v>21241.699199999999</v>
          </cell>
          <cell r="M82">
            <v>21998.5164</v>
          </cell>
          <cell r="N82">
            <v>19904.178</v>
          </cell>
          <cell r="O82">
            <v>17274.355200000002</v>
          </cell>
          <cell r="P82">
            <v>18881.418600000001</v>
          </cell>
          <cell r="Q82">
            <v>21043.241099999999</v>
          </cell>
          <cell r="R82">
            <v>23853.741600000001</v>
          </cell>
          <cell r="S82">
            <v>18760.9686</v>
          </cell>
          <cell r="T82">
            <v>15314.7925</v>
          </cell>
          <cell r="U82">
            <v>19392.654600000002</v>
          </cell>
          <cell r="V82">
            <v>20527.845000000001</v>
          </cell>
          <cell r="W82">
            <v>20315.143900000003</v>
          </cell>
          <cell r="X82">
            <v>20563.178019255287</v>
          </cell>
          <cell r="Y82">
            <v>21860.674654962586</v>
          </cell>
          <cell r="Z82">
            <v>21078.824900438143</v>
          </cell>
          <cell r="AA82">
            <v>19838.386779339518</v>
          </cell>
          <cell r="AB82">
            <v>22557.344996401116</v>
          </cell>
          <cell r="AC82">
            <v>21610.008806364207</v>
          </cell>
          <cell r="AD82">
            <v>17849.02401245042</v>
          </cell>
        </row>
        <row r="84">
          <cell r="A84" t="str">
            <v>Accrued Liabilities</v>
          </cell>
        </row>
        <row r="85">
          <cell r="A85" t="str">
            <v xml:space="preserve">  Payrolls, Comm. &amp; Bonuses</v>
          </cell>
          <cell r="F85">
            <v>10390.692000000001</v>
          </cell>
          <cell r="G85">
            <v>8567.7763999999988</v>
          </cell>
          <cell r="H85">
            <v>8770.9050000000007</v>
          </cell>
          <cell r="I85">
            <v>8980.5316000000003</v>
          </cell>
          <cell r="J85">
            <v>9245.6640000000007</v>
          </cell>
          <cell r="K85">
            <v>9083.0249999999996</v>
          </cell>
          <cell r="L85">
            <v>10061.915999999999</v>
          </cell>
          <cell r="M85">
            <v>10425.1536</v>
          </cell>
          <cell r="N85">
            <v>10970.193600000001</v>
          </cell>
          <cell r="O85">
            <v>11841.676799999999</v>
          </cell>
          <cell r="P85">
            <v>12647.674800000001</v>
          </cell>
          <cell r="Q85">
            <v>12741.170399999999</v>
          </cell>
          <cell r="R85">
            <v>10174.814399999999</v>
          </cell>
          <cell r="S85">
            <v>8806.7279999999992</v>
          </cell>
          <cell r="T85">
            <v>8456.5033000000003</v>
          </cell>
          <cell r="U85">
            <v>8304.5951999999997</v>
          </cell>
          <cell r="V85">
            <v>9048.7289999999994</v>
          </cell>
          <cell r="W85">
            <v>9023.9626000000007</v>
          </cell>
          <cell r="X85">
            <v>9064.3037000156874</v>
          </cell>
          <cell r="Y85">
            <v>9450.7845209490224</v>
          </cell>
          <cell r="Z85">
            <v>9860.7858478823546</v>
          </cell>
          <cell r="AA85">
            <v>10286.829990415687</v>
          </cell>
          <cell r="AB85">
            <v>10736.59638614902</v>
          </cell>
          <cell r="AC85">
            <v>10715.641562482353</v>
          </cell>
          <cell r="AD85">
            <v>9356.4910392156853</v>
          </cell>
        </row>
        <row r="86">
          <cell r="A86" t="str">
            <v xml:space="preserve">  Tax Exclud.Income Tax</v>
          </cell>
          <cell r="F86">
            <v>9263.1890000000003</v>
          </cell>
          <cell r="G86">
            <v>867.70719999999994</v>
          </cell>
          <cell r="H86">
            <v>6572.241</v>
          </cell>
          <cell r="I86">
            <v>8781.3711999999996</v>
          </cell>
          <cell r="J86">
            <v>6302.7044999999998</v>
          </cell>
          <cell r="K86">
            <v>8897.4225000000006</v>
          </cell>
          <cell r="L86">
            <v>9833.5643999999993</v>
          </cell>
          <cell r="M86">
            <v>5461.0362000000005</v>
          </cell>
          <cell r="N86">
            <v>4993.7304000000004</v>
          </cell>
          <cell r="O86">
            <v>5233.0752000000002</v>
          </cell>
          <cell r="P86">
            <v>5635.0404000000008</v>
          </cell>
          <cell r="Q86">
            <v>7406.4942000000001</v>
          </cell>
          <cell r="R86">
            <v>7882.7195999999994</v>
          </cell>
          <cell r="S86">
            <v>1203.8228999999999</v>
          </cell>
          <cell r="T86">
            <v>4372.2326999999996</v>
          </cell>
          <cell r="U86">
            <v>8220.402</v>
          </cell>
          <cell r="V86">
            <v>3118.7678000000001</v>
          </cell>
          <cell r="W86">
            <v>2470.1710000000003</v>
          </cell>
          <cell r="X86">
            <v>11543.076530872449</v>
          </cell>
          <cell r="Y86">
            <v>10147.222588611825</v>
          </cell>
          <cell r="Z86">
            <v>10653.642219580934</v>
          </cell>
          <cell r="AA86">
            <v>12423.399690890985</v>
          </cell>
          <cell r="AB86">
            <v>7157.387258250279</v>
          </cell>
          <cell r="AC86">
            <v>9025.2038912211447</v>
          </cell>
          <cell r="AD86">
            <v>11293.991880512549</v>
          </cell>
        </row>
        <row r="87">
          <cell r="A87" t="str">
            <v xml:space="preserve">  Accrued Advertising</v>
          </cell>
          <cell r="F87">
            <v>9145.24</v>
          </cell>
          <cell r="G87">
            <v>5626.7815999999993</v>
          </cell>
          <cell r="H87">
            <v>7370.1615000000002</v>
          </cell>
          <cell r="I87">
            <v>11308.075700000001</v>
          </cell>
          <cell r="J87">
            <v>13658.719499999999</v>
          </cell>
          <cell r="K87">
            <v>16250.895</v>
          </cell>
          <cell r="L87">
            <v>18262.0164</v>
          </cell>
          <cell r="M87">
            <v>16788.193200000002</v>
          </cell>
          <cell r="N87">
            <v>16569.905999999999</v>
          </cell>
          <cell r="O87">
            <v>13324.056</v>
          </cell>
          <cell r="P87">
            <v>12699.007200000002</v>
          </cell>
          <cell r="Q87">
            <v>12972.846599999999</v>
          </cell>
          <cell r="R87">
            <v>7581.5049999999992</v>
          </cell>
          <cell r="S87">
            <v>4757.9666999999999</v>
          </cell>
          <cell r="T87">
            <v>3375.3656000000001</v>
          </cell>
          <cell r="U87">
            <v>5441.3325000000004</v>
          </cell>
          <cell r="V87">
            <v>5779.0575099999996</v>
          </cell>
          <cell r="W87">
            <v>7356.7031000000006</v>
          </cell>
          <cell r="X87">
            <v>7759.8023201760225</v>
          </cell>
          <cell r="Y87">
            <v>9759.2853096413655</v>
          </cell>
          <cell r="Z87">
            <v>8560.49307709395</v>
          </cell>
          <cell r="AA87">
            <v>7952.1079050462486</v>
          </cell>
          <cell r="AB87">
            <v>10082.735145227969</v>
          </cell>
          <cell r="AC87">
            <v>8627.0134370069682</v>
          </cell>
          <cell r="AD87">
            <v>7211.7458386160579</v>
          </cell>
        </row>
        <row r="88">
          <cell r="A88" t="str">
            <v xml:space="preserve">  Other Accrued Expenses</v>
          </cell>
          <cell r="F88">
            <v>4610.5140000000001</v>
          </cell>
          <cell r="G88">
            <v>2800.6304</v>
          </cell>
          <cell r="H88">
            <v>3029.5145000000002</v>
          </cell>
          <cell r="I88">
            <v>2918.8746000000001</v>
          </cell>
          <cell r="J88">
            <v>2433.8465000000001</v>
          </cell>
          <cell r="K88">
            <v>3118.6549999999997</v>
          </cell>
          <cell r="L88">
            <v>3907.6459999999997</v>
          </cell>
          <cell r="M88">
            <v>3522.9402</v>
          </cell>
          <cell r="N88">
            <v>3573.9227999999998</v>
          </cell>
          <cell r="O88">
            <v>4595.7551999999996</v>
          </cell>
          <cell r="P88">
            <v>3762.4554000000003</v>
          </cell>
          <cell r="Q88">
            <v>6808.4225999999999</v>
          </cell>
          <cell r="R88">
            <v>5342.5958000000001</v>
          </cell>
          <cell r="S88">
            <v>6106.3701000000001</v>
          </cell>
          <cell r="T88">
            <v>5703.4852000000001</v>
          </cell>
          <cell r="U88">
            <v>6399.0709999999999</v>
          </cell>
          <cell r="V88">
            <v>4945.8216000000002</v>
          </cell>
          <cell r="W88">
            <v>3652.9888000000001</v>
          </cell>
          <cell r="X88">
            <v>4271.6957831279624</v>
          </cell>
          <cell r="Y88">
            <v>4133.3727399950894</v>
          </cell>
          <cell r="Z88">
            <v>4246.6356751349867</v>
          </cell>
          <cell r="AA88">
            <v>4368.6261808491199</v>
          </cell>
          <cell r="AB88">
            <v>4189.7135213154452</v>
          </cell>
          <cell r="AC88">
            <v>4315.1017744067049</v>
          </cell>
          <cell r="AD88">
            <v>3575.6244008004956</v>
          </cell>
        </row>
        <row r="89">
          <cell r="A89" t="str">
            <v xml:space="preserve">  Total Accrued Liabilities</v>
          </cell>
          <cell r="F89">
            <v>33409.635000000002</v>
          </cell>
          <cell r="G89">
            <v>17862.895599999996</v>
          </cell>
          <cell r="H89">
            <v>25742.822000000004</v>
          </cell>
          <cell r="I89">
            <v>31988.8531</v>
          </cell>
          <cell r="J89">
            <v>31640.934499999999</v>
          </cell>
          <cell r="K89">
            <v>37349.997499999998</v>
          </cell>
          <cell r="L89">
            <v>42065.142800000001</v>
          </cell>
          <cell r="M89">
            <v>36197.323199999999</v>
          </cell>
          <cell r="N89">
            <v>36107.752800000002</v>
          </cell>
          <cell r="O89">
            <v>34994.563200000004</v>
          </cell>
          <cell r="P89">
            <v>34744.177800000005</v>
          </cell>
          <cell r="Q89">
            <v>39928.933799999999</v>
          </cell>
          <cell r="R89">
            <v>30981.634799999996</v>
          </cell>
          <cell r="S89">
            <v>20874.887699999999</v>
          </cell>
          <cell r="T89">
            <v>21907.586800000001</v>
          </cell>
          <cell r="U89">
            <v>28365.400699999998</v>
          </cell>
          <cell r="V89">
            <v>22892.375909999999</v>
          </cell>
          <cell r="W89">
            <v>22503.825499999999</v>
          </cell>
          <cell r="X89">
            <v>32638.878334192119</v>
          </cell>
          <cell r="Y89">
            <v>33490.665159197299</v>
          </cell>
          <cell r="Z89">
            <v>33321.556819692225</v>
          </cell>
          <cell r="AA89">
            <v>35030.96376720204</v>
          </cell>
          <cell r="AB89">
            <v>32166.432310942713</v>
          </cell>
          <cell r="AC89">
            <v>32682.960665117171</v>
          </cell>
          <cell r="AD89">
            <v>31437.853159144786</v>
          </cell>
        </row>
        <row r="91">
          <cell r="A91" t="str">
            <v>Accrued Income Tax</v>
          </cell>
        </row>
        <row r="92">
          <cell r="A92" t="str">
            <v xml:space="preserve"> Accrued Income Tax</v>
          </cell>
          <cell r="F92">
            <v>-3225.43</v>
          </cell>
          <cell r="G92">
            <v>-5626.2267999999995</v>
          </cell>
          <cell r="H92">
            <v>-1159.8405</v>
          </cell>
          <cell r="I92">
            <v>171.69</v>
          </cell>
          <cell r="J92">
            <v>-9537.9120000000003</v>
          </cell>
          <cell r="K92">
            <v>-4571.625</v>
          </cell>
          <cell r="L92">
            <v>2699.6603999999998</v>
          </cell>
          <cell r="M92">
            <v>-962.85059999999999</v>
          </cell>
          <cell r="N92">
            <v>-7750.5371999999998</v>
          </cell>
          <cell r="O92">
            <v>-3590.6880000000001</v>
          </cell>
          <cell r="P92">
            <v>-10259.880120000002</v>
          </cell>
          <cell r="Q92">
            <v>-6749.2788300000002</v>
          </cell>
          <cell r="R92">
            <v>-3197.7841999999996</v>
          </cell>
          <cell r="S92">
            <v>-5835.4718999999996</v>
          </cell>
          <cell r="T92">
            <v>-9579.9955000000009</v>
          </cell>
          <cell r="U92">
            <v>-2968.5041999999999</v>
          </cell>
          <cell r="V92">
            <v>-3770.5326</v>
          </cell>
          <cell r="W92">
            <v>-17990.725700000003</v>
          </cell>
          <cell r="X92">
            <v>-11552.879005203929</v>
          </cell>
          <cell r="Y92">
            <v>-11992.408316077992</v>
          </cell>
          <cell r="Z92">
            <v>-11640.529835907251</v>
          </cell>
          <cell r="AA92">
            <v>-10330.274036959996</v>
          </cell>
          <cell r="AB92">
            <v>-11299.811822690244</v>
          </cell>
          <cell r="AC92">
            <v>-9866.9262814671092</v>
          </cell>
          <cell r="AD92">
            <v>-8252.0998060155016</v>
          </cell>
        </row>
        <row r="93">
          <cell r="A93" t="str">
            <v xml:space="preserve"> 3% Add´l Interest Expense</v>
          </cell>
          <cell r="F93">
            <v>-0.19181165829195379</v>
          </cell>
        </row>
        <row r="94">
          <cell r="A94" t="str">
            <v xml:space="preserve"> FX Tax Adjustment - </v>
          </cell>
          <cell r="F94">
            <v>0.19370000000344589</v>
          </cell>
        </row>
        <row r="95">
          <cell r="A95" t="str">
            <v xml:space="preserve"> Tax Adjustment</v>
          </cell>
          <cell r="F95">
            <v>0</v>
          </cell>
          <cell r="G95">
            <v>1502.8787542392934</v>
          </cell>
          <cell r="H95">
            <v>950.97102648609587</v>
          </cell>
          <cell r="I95">
            <v>-1116.1038080601429</v>
          </cell>
          <cell r="J95">
            <v>1331.5267163740282</v>
          </cell>
          <cell r="K95">
            <v>669.10301245813491</v>
          </cell>
          <cell r="L95">
            <v>-3814.1741552881622</v>
          </cell>
          <cell r="M95">
            <v>-5066.812156793967</v>
          </cell>
          <cell r="N95">
            <v>-4154.4899618183472</v>
          </cell>
          <cell r="O95">
            <v>-5550.6185158350418</v>
          </cell>
          <cell r="P95">
            <v>-3115.5346653319903</v>
          </cell>
          <cell r="Q95">
            <v>-3094.428021705317</v>
          </cell>
          <cell r="R95">
            <v>0</v>
          </cell>
          <cell r="S95">
            <v>1199.6787598205117</v>
          </cell>
          <cell r="T95">
            <v>2842.97981950638</v>
          </cell>
          <cell r="U95">
            <v>4977.755805426963</v>
          </cell>
          <cell r="V95">
            <v>4203.8299004000419</v>
          </cell>
          <cell r="W95">
            <v>9928.7843217806294</v>
          </cell>
          <cell r="X95">
            <v>6615.6083217806299</v>
          </cell>
          <cell r="Y95">
            <v>6892.1411217806299</v>
          </cell>
          <cell r="Z95">
            <v>6439.0795217806299</v>
          </cell>
          <cell r="AA95">
            <v>4895.5395217806299</v>
          </cell>
          <cell r="AB95">
            <v>5689.0495217806301</v>
          </cell>
          <cell r="AC95">
            <v>4550.7431217806297</v>
          </cell>
          <cell r="AD95">
            <v>-297.2768782193707</v>
          </cell>
        </row>
        <row r="96">
          <cell r="A96" t="str">
            <v>Sub-total</v>
          </cell>
          <cell r="F96">
            <v>-3225.4281116582883</v>
          </cell>
          <cell r="G96">
            <v>-4123.3480457607056</v>
          </cell>
          <cell r="H96">
            <v>-208.86947351390415</v>
          </cell>
          <cell r="I96">
            <v>-944.41380806014286</v>
          </cell>
          <cell r="J96">
            <v>-8206.3852836259721</v>
          </cell>
          <cell r="K96">
            <v>-3902.5219875418652</v>
          </cell>
          <cell r="L96">
            <v>-1114.5137552881624</v>
          </cell>
          <cell r="M96">
            <v>-6029.6627567939668</v>
          </cell>
          <cell r="N96">
            <v>-11905.027161818347</v>
          </cell>
          <cell r="O96">
            <v>-9141.3065158350419</v>
          </cell>
          <cell r="P96">
            <v>-13375.414785331992</v>
          </cell>
          <cell r="Q96">
            <v>-9843.7068517053176</v>
          </cell>
          <cell r="R96">
            <v>-3197.7841999999996</v>
          </cell>
          <cell r="S96">
            <v>-4635.7931401794876</v>
          </cell>
          <cell r="T96">
            <v>-6737.0156804936214</v>
          </cell>
          <cell r="U96">
            <v>2009.2516054269631</v>
          </cell>
          <cell r="V96">
            <v>433.29730040004188</v>
          </cell>
          <cell r="W96">
            <v>-8061.9413782193733</v>
          </cell>
          <cell r="X96">
            <v>-4937.2706834232995</v>
          </cell>
          <cell r="Y96">
            <v>-5100.267194297362</v>
          </cell>
          <cell r="Z96">
            <v>-5201.4503141266214</v>
          </cell>
          <cell r="AA96">
            <v>-5434.7345151793661</v>
          </cell>
          <cell r="AB96">
            <v>-5610.7623009096142</v>
          </cell>
          <cell r="AC96">
            <v>-5316.1831596864795</v>
          </cell>
          <cell r="AD96">
            <v>-8549.3766842348723</v>
          </cell>
        </row>
        <row r="97">
          <cell r="A97" t="str">
            <v>State &amp; Remittance Tax Payable</v>
          </cell>
          <cell r="F97">
            <v>1060.423</v>
          </cell>
          <cell r="G97">
            <v>1006.9619999999999</v>
          </cell>
          <cell r="H97">
            <v>1966.2435</v>
          </cell>
          <cell r="I97">
            <v>2215.3733000000002</v>
          </cell>
          <cell r="J97">
            <v>2435.9535000000001</v>
          </cell>
          <cell r="K97">
            <v>1223.115</v>
          </cell>
          <cell r="L97">
            <v>1457.3388</v>
          </cell>
          <cell r="M97">
            <v>1699.7778000000001</v>
          </cell>
          <cell r="N97">
            <v>1939.6908000000001</v>
          </cell>
          <cell r="O97">
            <v>2162.5488</v>
          </cell>
          <cell r="P97">
            <v>2404.7658000000001</v>
          </cell>
          <cell r="Q97">
            <v>2643.8642999999997</v>
          </cell>
          <cell r="R97">
            <v>2888.3871999999997</v>
          </cell>
          <cell r="S97">
            <v>3129.5337</v>
          </cell>
          <cell r="T97">
            <v>3338.2091999999998</v>
          </cell>
          <cell r="U97">
            <v>3589.9988399999997</v>
          </cell>
          <cell r="V97">
            <v>3828.0704996108952</v>
          </cell>
          <cell r="W97">
            <v>4045.5061274746263</v>
          </cell>
          <cell r="X97">
            <v>4399.3630893239451</v>
          </cell>
          <cell r="Y97">
            <v>3208.7487657945335</v>
          </cell>
          <cell r="Z97">
            <v>3444.7124422651218</v>
          </cell>
          <cell r="AA97">
            <v>3683.14211873571</v>
          </cell>
          <cell r="AB97">
            <v>3913.5227510886511</v>
          </cell>
          <cell r="AC97">
            <v>2733.5104275592389</v>
          </cell>
          <cell r="AD97">
            <v>2979.6650599121799</v>
          </cell>
        </row>
        <row r="98">
          <cell r="A98" t="str">
            <v>Total Accrued Income Tax</v>
          </cell>
          <cell r="F98">
            <v>-2165.0051116582881</v>
          </cell>
          <cell r="G98">
            <v>-3116.3860457607057</v>
          </cell>
          <cell r="H98">
            <v>1757.3740264860958</v>
          </cell>
          <cell r="I98">
            <v>1270.9594919398573</v>
          </cell>
          <cell r="J98">
            <v>-5770.4317836259725</v>
          </cell>
          <cell r="K98">
            <v>-2679.4069875418654</v>
          </cell>
          <cell r="L98">
            <v>342.82504471183756</v>
          </cell>
          <cell r="M98">
            <v>-4329.8849567939669</v>
          </cell>
          <cell r="N98">
            <v>-9965.3363618183466</v>
          </cell>
          <cell r="O98">
            <v>-6978.7577158350414</v>
          </cell>
          <cell r="P98">
            <v>-10970.648985331991</v>
          </cell>
          <cell r="Q98">
            <v>-7199.8425517053183</v>
          </cell>
          <cell r="R98">
            <v>-309.39699999999993</v>
          </cell>
          <cell r="S98">
            <v>-1506.2594401794877</v>
          </cell>
          <cell r="T98">
            <v>-3398.8064804936216</v>
          </cell>
          <cell r="U98">
            <v>5599.2504454269629</v>
          </cell>
          <cell r="V98">
            <v>4261.3678000109376</v>
          </cell>
          <cell r="W98">
            <v>-4016.435250744747</v>
          </cell>
          <cell r="X98">
            <v>-537.90759409935436</v>
          </cell>
          <cell r="Y98">
            <v>-1891.5184285028286</v>
          </cell>
          <cell r="Z98">
            <v>-1756.7378718614996</v>
          </cell>
          <cell r="AA98">
            <v>-1751.5923964436561</v>
          </cell>
          <cell r="AB98">
            <v>-1697.239549820963</v>
          </cell>
          <cell r="AC98">
            <v>-2582.6727321272406</v>
          </cell>
          <cell r="AD98">
            <v>-5569.7116243226919</v>
          </cell>
        </row>
        <row r="100">
          <cell r="A100" t="str">
            <v>Long Term Debt</v>
          </cell>
          <cell r="F100">
            <v>208154.06200000003</v>
          </cell>
          <cell r="G100">
            <v>205244</v>
          </cell>
          <cell r="H100">
            <v>201180</v>
          </cell>
          <cell r="I100">
            <v>198732</v>
          </cell>
          <cell r="J100">
            <v>241383</v>
          </cell>
          <cell r="K100">
            <v>238063</v>
          </cell>
          <cell r="L100">
            <v>233531.04440000004</v>
          </cell>
          <cell r="M100">
            <v>230100</v>
          </cell>
          <cell r="N100">
            <v>226094.6</v>
          </cell>
          <cell r="O100">
            <v>282971.2</v>
          </cell>
          <cell r="P100">
            <v>279455.90000000002</v>
          </cell>
          <cell r="Q100">
            <v>275742.8</v>
          </cell>
          <cell r="R100">
            <v>272680</v>
          </cell>
          <cell r="S100">
            <v>269529</v>
          </cell>
          <cell r="T100">
            <v>266172.59999999992</v>
          </cell>
          <cell r="U100">
            <v>193819.21639999998</v>
          </cell>
          <cell r="V100">
            <v>255028.9</v>
          </cell>
          <cell r="W100">
            <v>247756.09999999995</v>
          </cell>
          <cell r="X100">
            <v>164405.97611999998</v>
          </cell>
          <cell r="Y100">
            <v>237256.1</v>
          </cell>
          <cell r="Z100">
            <v>232006.09999999998</v>
          </cell>
          <cell r="AA100">
            <v>149676.01691999999</v>
          </cell>
          <cell r="AB100">
            <v>221506.09999999998</v>
          </cell>
          <cell r="AC100">
            <v>216256.09999999998</v>
          </cell>
          <cell r="AD100">
            <v>134946.05772000004</v>
          </cell>
        </row>
        <row r="103">
          <cell r="A103" t="str">
            <v xml:space="preserve">LT Deferred Income Tax </v>
          </cell>
          <cell r="F103">
            <v>-51214.462000000007</v>
          </cell>
          <cell r="G103">
            <v>-50829.666399999995</v>
          </cell>
          <cell r="H103">
            <v>-56107.779000000002</v>
          </cell>
          <cell r="I103">
            <v>-53861.442200000005</v>
          </cell>
          <cell r="J103">
            <v>-51949.849499999997</v>
          </cell>
          <cell r="K103">
            <v>-56389.214999999997</v>
          </cell>
          <cell r="L103">
            <v>-57129.0144</v>
          </cell>
          <cell r="M103">
            <v>-50404.017599999999</v>
          </cell>
          <cell r="N103">
            <v>-48930.441599999998</v>
          </cell>
          <cell r="O103">
            <v>-51465.081599999998</v>
          </cell>
          <cell r="P103">
            <v>-50867.265600000006</v>
          </cell>
          <cell r="Q103">
            <v>-56016.141299999996</v>
          </cell>
          <cell r="R103">
            <v>-56814.494399999996</v>
          </cell>
          <cell r="S103">
            <v>-56359.000799999994</v>
          </cell>
          <cell r="T103">
            <v>-58229.945599999999</v>
          </cell>
          <cell r="U103">
            <v>-68802.960600000006</v>
          </cell>
          <cell r="V103">
            <v>-68074.178700000004</v>
          </cell>
          <cell r="W103">
            <v>-63144.011000000006</v>
          </cell>
          <cell r="X103">
            <v>-66082.208400000003</v>
          </cell>
          <cell r="Y103">
            <v>-66082.208400000003</v>
          </cell>
          <cell r="Z103">
            <v>-66149.602400000003</v>
          </cell>
          <cell r="AA103">
            <v>-66086.991200000004</v>
          </cell>
          <cell r="AB103">
            <v>-66086.991200000004</v>
          </cell>
          <cell r="AC103">
            <v>-66550.487999999998</v>
          </cell>
          <cell r="AD103">
            <v>-63504.714</v>
          </cell>
        </row>
        <row r="105">
          <cell r="A105" t="str">
            <v>Other Deferred</v>
          </cell>
        </row>
        <row r="106">
          <cell r="A106" t="str">
            <v xml:space="preserve"> Indemnity Reserve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</row>
        <row r="107">
          <cell r="A107" t="str">
            <v xml:space="preserve"> D.I.F. Reserve (Net)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</row>
        <row r="108">
          <cell r="A108" t="str">
            <v xml:space="preserve"> Goodwill Contingency</v>
          </cell>
          <cell r="F108">
            <v>1405.885</v>
          </cell>
          <cell r="G108">
            <v>1377.5683999999999</v>
          </cell>
          <cell r="H108">
            <v>1335.1455000000001</v>
          </cell>
          <cell r="I108">
            <v>1308.8501000000001</v>
          </cell>
          <cell r="J108">
            <v>1286.8875</v>
          </cell>
          <cell r="K108">
            <v>1268.5574999999999</v>
          </cell>
          <cell r="L108">
            <v>1254.5447999999999</v>
          </cell>
          <cell r="M108">
            <v>1200.6053999999999</v>
          </cell>
          <cell r="N108">
            <v>1174.6728000000001</v>
          </cell>
          <cell r="O108">
            <v>1159.1088</v>
          </cell>
          <cell r="P108">
            <v>1123.5510000000002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</row>
        <row r="109">
          <cell r="A109" t="str">
            <v xml:space="preserve"> Other Reserves</v>
          </cell>
          <cell r="F109">
            <v>24753.638000000003</v>
          </cell>
          <cell r="G109">
            <v>24681.9424</v>
          </cell>
          <cell r="H109">
            <v>24863.903999999999</v>
          </cell>
          <cell r="I109">
            <v>23383.6057</v>
          </cell>
          <cell r="J109">
            <v>23039.990999999998</v>
          </cell>
          <cell r="K109">
            <v>22734.39</v>
          </cell>
          <cell r="L109">
            <v>22844.049599999998</v>
          </cell>
          <cell r="M109">
            <v>22946.7186</v>
          </cell>
          <cell r="N109">
            <v>22271.072400000001</v>
          </cell>
          <cell r="O109">
            <v>21859.804799999998</v>
          </cell>
          <cell r="P109">
            <v>20887.572600000003</v>
          </cell>
          <cell r="Q109">
            <v>20596.2183</v>
          </cell>
          <cell r="R109">
            <v>10276.071599999999</v>
          </cell>
          <cell r="S109">
            <v>10213.4029218</v>
          </cell>
          <cell r="T109">
            <v>10147.053987400001</v>
          </cell>
          <cell r="U109">
            <v>10066.576611600001</v>
          </cell>
          <cell r="V109">
            <v>10005.596619999998</v>
          </cell>
          <cell r="W109">
            <v>9746.3711000000003</v>
          </cell>
          <cell r="X109">
            <v>9933.5060199999989</v>
          </cell>
          <cell r="Y109">
            <v>9893.3739800000003</v>
          </cell>
          <cell r="Z109">
            <v>9872.3731399999997</v>
          </cell>
          <cell r="AA109">
            <v>9851.3723000000009</v>
          </cell>
          <cell r="AB109">
            <v>9830.3714599999985</v>
          </cell>
          <cell r="AC109">
            <v>9809.3706199999997</v>
          </cell>
          <cell r="AD109">
            <v>9788.3697799999991</v>
          </cell>
        </row>
        <row r="110">
          <cell r="A110" t="str">
            <v xml:space="preserve"> Total Other deferred</v>
          </cell>
          <cell r="F110">
            <v>26159.523000000001</v>
          </cell>
          <cell r="G110">
            <v>26059.5108</v>
          </cell>
          <cell r="H110">
            <v>26199.049499999997</v>
          </cell>
          <cell r="I110">
            <v>24692.4558</v>
          </cell>
          <cell r="J110">
            <v>24326.878499999999</v>
          </cell>
          <cell r="K110">
            <v>24002.947499999998</v>
          </cell>
          <cell r="L110">
            <v>24098.594399999998</v>
          </cell>
          <cell r="M110">
            <v>24147.324000000001</v>
          </cell>
          <cell r="N110">
            <v>23445.745200000001</v>
          </cell>
          <cell r="O110">
            <v>23018.9136</v>
          </cell>
          <cell r="P110">
            <v>22011.123600000003</v>
          </cell>
          <cell r="Q110">
            <v>20596.2183</v>
          </cell>
          <cell r="R110">
            <v>10276.071599999999</v>
          </cell>
          <cell r="S110">
            <v>10213.4029218</v>
          </cell>
          <cell r="T110">
            <v>10147.053987400001</v>
          </cell>
          <cell r="U110">
            <v>10066.576611600001</v>
          </cell>
          <cell r="V110">
            <v>10005.596619999998</v>
          </cell>
          <cell r="W110">
            <v>9746.3711000000003</v>
          </cell>
          <cell r="X110">
            <v>9933.5060199999989</v>
          </cell>
          <cell r="Y110">
            <v>9893.3739800000003</v>
          </cell>
          <cell r="Z110">
            <v>9872.3731399999997</v>
          </cell>
          <cell r="AA110">
            <v>9851.3723000000009</v>
          </cell>
          <cell r="AB110">
            <v>9830.3714599999985</v>
          </cell>
          <cell r="AC110">
            <v>9809.3706199999997</v>
          </cell>
          <cell r="AD110">
            <v>9788.3697799999991</v>
          </cell>
        </row>
        <row r="112">
          <cell r="A112" t="str">
            <v>Total Deferred Liabilities</v>
          </cell>
          <cell r="F112">
            <v>-25054.939000000006</v>
          </cell>
          <cell r="G112">
            <v>-24770.155599999995</v>
          </cell>
          <cell r="H112">
            <v>-29908.729500000005</v>
          </cell>
          <cell r="I112">
            <v>-29168.986400000005</v>
          </cell>
          <cell r="J112">
            <v>-27622.970999999998</v>
          </cell>
          <cell r="K112">
            <v>-32386.267499999998</v>
          </cell>
          <cell r="L112">
            <v>-33030.42</v>
          </cell>
          <cell r="M112">
            <v>-26256.693599999999</v>
          </cell>
          <cell r="N112">
            <v>-25484.696399999997</v>
          </cell>
          <cell r="O112">
            <v>-28446.167999999998</v>
          </cell>
          <cell r="P112">
            <v>-28856.142000000003</v>
          </cell>
          <cell r="Q112">
            <v>-35419.922999999995</v>
          </cell>
          <cell r="R112">
            <v>-46538.4228</v>
          </cell>
          <cell r="S112">
            <v>-46145.597878199995</v>
          </cell>
          <cell r="T112">
            <v>-48082.891612599997</v>
          </cell>
          <cell r="U112">
            <v>-58736.383988400004</v>
          </cell>
          <cell r="V112">
            <v>-58068.582080000007</v>
          </cell>
          <cell r="W112">
            <v>-53397.639900000009</v>
          </cell>
          <cell r="X112">
            <v>-56148.702380000002</v>
          </cell>
          <cell r="Y112">
            <v>-56188.834419999999</v>
          </cell>
          <cell r="Z112">
            <v>-56277.229260000007</v>
          </cell>
          <cell r="AA112">
            <v>-56235.618900000001</v>
          </cell>
          <cell r="AB112">
            <v>-56256.619740000009</v>
          </cell>
          <cell r="AC112">
            <v>-56741.117379999996</v>
          </cell>
          <cell r="AD112">
            <v>-53716.344219999999</v>
          </cell>
        </row>
        <row r="114">
          <cell r="A114" t="str">
            <v>Capital</v>
          </cell>
        </row>
        <row r="115">
          <cell r="A115" t="str">
            <v xml:space="preserve"> Capital Stock</v>
          </cell>
          <cell r="F115">
            <v>73475</v>
          </cell>
          <cell r="G115">
            <v>73475</v>
          </cell>
          <cell r="H115">
            <v>73475</v>
          </cell>
          <cell r="I115">
            <v>73475</v>
          </cell>
          <cell r="J115">
            <v>73475</v>
          </cell>
          <cell r="K115">
            <v>73475</v>
          </cell>
          <cell r="L115">
            <v>73475</v>
          </cell>
          <cell r="M115">
            <v>73475</v>
          </cell>
          <cell r="N115">
            <v>73475</v>
          </cell>
          <cell r="O115">
            <v>73475</v>
          </cell>
          <cell r="P115">
            <v>73475</v>
          </cell>
          <cell r="Q115">
            <v>73475</v>
          </cell>
          <cell r="R115">
            <v>73475</v>
          </cell>
          <cell r="S115">
            <v>73475</v>
          </cell>
          <cell r="T115">
            <v>73475</v>
          </cell>
          <cell r="U115">
            <v>73475</v>
          </cell>
          <cell r="V115">
            <v>73475</v>
          </cell>
          <cell r="W115">
            <v>73475</v>
          </cell>
          <cell r="X115">
            <v>73475</v>
          </cell>
          <cell r="Y115">
            <v>73475</v>
          </cell>
          <cell r="Z115">
            <v>73475</v>
          </cell>
          <cell r="AA115">
            <v>73475</v>
          </cell>
          <cell r="AB115">
            <v>73475</v>
          </cell>
          <cell r="AC115">
            <v>73475</v>
          </cell>
          <cell r="AD115">
            <v>73475</v>
          </cell>
        </row>
        <row r="116">
          <cell r="A116" t="str">
            <v xml:space="preserve"> Equity Loan</v>
          </cell>
          <cell r="F116">
            <v>176596</v>
          </cell>
          <cell r="G116">
            <v>176596</v>
          </cell>
          <cell r="H116">
            <v>176596</v>
          </cell>
          <cell r="I116">
            <v>176596</v>
          </cell>
          <cell r="J116">
            <v>176596</v>
          </cell>
          <cell r="K116">
            <v>176596</v>
          </cell>
          <cell r="L116">
            <v>176596</v>
          </cell>
          <cell r="M116">
            <v>176596</v>
          </cell>
          <cell r="N116">
            <v>176596</v>
          </cell>
          <cell r="O116">
            <v>176596</v>
          </cell>
          <cell r="P116">
            <v>176596</v>
          </cell>
          <cell r="Q116">
            <v>176596</v>
          </cell>
          <cell r="R116">
            <v>176596</v>
          </cell>
          <cell r="S116">
            <v>176596</v>
          </cell>
          <cell r="T116">
            <v>176596</v>
          </cell>
          <cell r="U116">
            <v>176596</v>
          </cell>
          <cell r="V116">
            <v>176596</v>
          </cell>
          <cell r="W116">
            <v>176596</v>
          </cell>
          <cell r="X116">
            <v>176596</v>
          </cell>
          <cell r="Y116">
            <v>176596</v>
          </cell>
          <cell r="Z116">
            <v>176596</v>
          </cell>
          <cell r="AA116">
            <v>176596</v>
          </cell>
          <cell r="AB116">
            <v>176596</v>
          </cell>
          <cell r="AC116">
            <v>176596</v>
          </cell>
          <cell r="AD116">
            <v>176596</v>
          </cell>
        </row>
        <row r="117">
          <cell r="A117" t="str">
            <v xml:space="preserve"> Capital surplus</v>
          </cell>
        </row>
        <row r="118">
          <cell r="A118" t="str">
            <v xml:space="preserve"> Retained Earnings</v>
          </cell>
          <cell r="F118">
            <v>319792.53783721378</v>
          </cell>
          <cell r="G118">
            <v>314736.79761962313</v>
          </cell>
          <cell r="H118">
            <v>314689.62409600429</v>
          </cell>
          <cell r="I118">
            <v>315833.00316170685</v>
          </cell>
          <cell r="J118">
            <v>314368.89415566315</v>
          </cell>
          <cell r="K118">
            <v>315975.68986001972</v>
          </cell>
          <cell r="L118">
            <v>319576.46723389823</v>
          </cell>
          <cell r="M118">
            <v>318037.3532601124</v>
          </cell>
          <cell r="N118">
            <v>319436.39775729447</v>
          </cell>
          <cell r="O118">
            <v>322417.97958340863</v>
          </cell>
          <cell r="P118">
            <v>320760.68586430472</v>
          </cell>
          <cell r="Q118">
            <v>321697.02772951848</v>
          </cell>
          <cell r="R118">
            <v>328189.66858251998</v>
          </cell>
          <cell r="S118">
            <v>323680.11708156252</v>
          </cell>
          <cell r="T118">
            <v>324321.38896891364</v>
          </cell>
          <cell r="U118">
            <v>326113.1953043344</v>
          </cell>
          <cell r="V118">
            <v>327196.28811593476</v>
          </cell>
          <cell r="W118">
            <v>321664.09798062441</v>
          </cell>
          <cell r="X118">
            <v>321184.5511469245</v>
          </cell>
          <cell r="Y118">
            <v>316810.71175030794</v>
          </cell>
          <cell r="Z118">
            <v>315852.2270411225</v>
          </cell>
          <cell r="AA118">
            <v>317993.32666158467</v>
          </cell>
          <cell r="AB118">
            <v>312097.28887340764</v>
          </cell>
          <cell r="AC118">
            <v>313013.91867559095</v>
          </cell>
          <cell r="AD118">
            <v>319572.72834689048</v>
          </cell>
        </row>
        <row r="119">
          <cell r="A119" t="str">
            <v xml:space="preserve"> Unpaid Dividends</v>
          </cell>
          <cell r="F119">
            <v>25026.838749999995</v>
          </cell>
          <cell r="G119">
            <v>26396.188749999994</v>
          </cell>
          <cell r="H119">
            <v>27676.288749999992</v>
          </cell>
          <cell r="I119">
            <v>29044.788749999992</v>
          </cell>
          <cell r="J119">
            <v>30369.088749999992</v>
          </cell>
          <cell r="K119">
            <v>23393.138749999991</v>
          </cell>
          <cell r="L119">
            <v>24717.43874999999</v>
          </cell>
          <cell r="M119">
            <v>26085.93874999999</v>
          </cell>
          <cell r="N119">
            <v>27455.288749999989</v>
          </cell>
          <cell r="O119">
            <v>28779.673749999987</v>
          </cell>
          <cell r="P119">
            <v>30149.023749999986</v>
          </cell>
          <cell r="Q119">
            <v>31473.323749999985</v>
          </cell>
          <cell r="R119">
            <v>32842.673749999987</v>
          </cell>
          <cell r="S119">
            <v>34212.023749999986</v>
          </cell>
          <cell r="T119">
            <v>35447.923749999987</v>
          </cell>
          <cell r="U119">
            <v>36816.508749999986</v>
          </cell>
          <cell r="V119">
            <v>38140.893749999988</v>
          </cell>
          <cell r="W119">
            <v>39510.243749999987</v>
          </cell>
          <cell r="X119">
            <v>40834.706249999988</v>
          </cell>
          <cell r="Y119">
            <v>34101.16874999999</v>
          </cell>
          <cell r="Z119">
            <v>35425.631249999991</v>
          </cell>
          <cell r="AA119">
            <v>36750.093749999993</v>
          </cell>
          <cell r="AB119">
            <v>38118.704999999994</v>
          </cell>
          <cell r="AC119">
            <v>31386.017499999994</v>
          </cell>
          <cell r="AD119">
            <v>32754.628749999996</v>
          </cell>
        </row>
        <row r="120">
          <cell r="A120" t="str">
            <v xml:space="preserve"> Unpaid Royalties</v>
          </cell>
          <cell r="F120">
            <v>365.20147999999989</v>
          </cell>
          <cell r="G120">
            <v>103.38447999999994</v>
          </cell>
          <cell r="H120">
            <v>194.58947999999995</v>
          </cell>
          <cell r="I120">
            <v>238.78947999999997</v>
          </cell>
          <cell r="J120">
            <v>162.39827999999994</v>
          </cell>
          <cell r="K120">
            <v>264.07527999999996</v>
          </cell>
          <cell r="L120">
            <v>267.64527999999996</v>
          </cell>
          <cell r="M120">
            <v>271.82727999999997</v>
          </cell>
          <cell r="N120">
            <v>263.66307999999992</v>
          </cell>
          <cell r="O120">
            <v>204.89747999999992</v>
          </cell>
          <cell r="P120">
            <v>205.33801799999992</v>
          </cell>
          <cell r="Q120">
            <v>238.4894799999999</v>
          </cell>
          <cell r="R120">
            <v>253.70447999999993</v>
          </cell>
          <cell r="S120">
            <v>136.92947999999996</v>
          </cell>
          <cell r="T120">
            <v>153.65147999999996</v>
          </cell>
          <cell r="U120">
            <v>211.077361</v>
          </cell>
          <cell r="V120">
            <v>235.52336099999994</v>
          </cell>
          <cell r="W120">
            <v>100.54336099999998</v>
          </cell>
          <cell r="X120">
            <v>180.69836099999998</v>
          </cell>
          <cell r="Y120">
            <v>167.42136100000002</v>
          </cell>
          <cell r="Z120">
            <v>180.08636100000004</v>
          </cell>
          <cell r="AA120">
            <v>206.72536100000002</v>
          </cell>
          <cell r="AB120">
            <v>143.60436100000004</v>
          </cell>
          <cell r="AC120">
            <v>189.55536100000003</v>
          </cell>
          <cell r="AD120">
            <v>215.82036100000005</v>
          </cell>
        </row>
        <row r="122">
          <cell r="A122" t="str">
            <v xml:space="preserve"> Retained Earnings - Prior Years</v>
          </cell>
          <cell r="F122">
            <v>317194</v>
          </cell>
        </row>
        <row r="124">
          <cell r="A124" t="str">
            <v xml:space="preserve"> Equity adjustments </v>
          </cell>
        </row>
        <row r="125">
          <cell r="A125" t="str">
            <v xml:space="preserve"> Period Surplus / Loss</v>
          </cell>
          <cell r="F125">
            <v>34418.554483610758</v>
          </cell>
        </row>
        <row r="126">
          <cell r="A126" t="str">
            <v xml:space="preserve"> Equity Adjustments - 3% interest net of tax</v>
          </cell>
          <cell r="F126">
            <v>-6740.9954963971368</v>
          </cell>
        </row>
        <row r="127">
          <cell r="A127" t="str">
            <v xml:space="preserve"> Adjustment</v>
          </cell>
          <cell r="F127">
            <v>0</v>
          </cell>
        </row>
        <row r="128">
          <cell r="A128" t="str">
            <v xml:space="preserve"> Unpaid dividends</v>
          </cell>
          <cell r="F128">
            <v>0</v>
          </cell>
        </row>
        <row r="129">
          <cell r="A129" t="str">
            <v xml:space="preserve"> Royalties Payable - net</v>
          </cell>
          <cell r="F129">
            <v>365.20148000000006</v>
          </cell>
          <cell r="G129">
            <v>103.38448000000007</v>
          </cell>
          <cell r="H129">
            <v>196.85448117617088</v>
          </cell>
          <cell r="I129">
            <v>238.63235864163445</v>
          </cell>
          <cell r="J129">
            <v>158.12741246703385</v>
          </cell>
          <cell r="K129">
            <v>263.13435174409824</v>
          </cell>
          <cell r="L129">
            <v>267.22901429533772</v>
          </cell>
          <cell r="M129">
            <v>270.82005817482565</v>
          </cell>
          <cell r="N129">
            <v>263.60642787880039</v>
          </cell>
          <cell r="O129">
            <v>203.79099471064035</v>
          </cell>
          <cell r="P129">
            <v>204.33348893193374</v>
          </cell>
          <cell r="Q129">
            <v>237.57567847007689</v>
          </cell>
          <cell r="R129">
            <v>252.78828254179288</v>
          </cell>
          <cell r="S129">
            <v>136.37397058584585</v>
          </cell>
          <cell r="T129">
            <v>153.74931240138793</v>
          </cell>
          <cell r="U129">
            <v>210.7386835905447</v>
          </cell>
          <cell r="V129">
            <v>235.47458814550063</v>
          </cell>
          <cell r="W129">
            <v>101.178144206187</v>
          </cell>
          <cell r="X129">
            <v>180.67590495052215</v>
          </cell>
          <cell r="Y129">
            <v>167.39063463208217</v>
          </cell>
          <cell r="Z129">
            <v>180.04789539364216</v>
          </cell>
          <cell r="AA129">
            <v>206.67864955520216</v>
          </cell>
          <cell r="AB129">
            <v>143.54833815676216</v>
          </cell>
          <cell r="AC129">
            <v>189.49255159832217</v>
          </cell>
          <cell r="AD129">
            <v>215.7489269998822</v>
          </cell>
        </row>
        <row r="130">
          <cell r="F130">
            <v>0</v>
          </cell>
          <cell r="G130">
            <v>0</v>
          </cell>
          <cell r="S130">
            <v>0</v>
          </cell>
        </row>
        <row r="131">
          <cell r="A131" t="str">
            <v>Total Capital</v>
          </cell>
          <cell r="F131">
            <v>595255.57806721388</v>
          </cell>
          <cell r="G131">
            <v>591307.37084962311</v>
          </cell>
          <cell r="H131">
            <v>592631.50232600421</v>
          </cell>
          <cell r="I131">
            <v>595187.58139170683</v>
          </cell>
          <cell r="J131">
            <v>594971.38118566317</v>
          </cell>
          <cell r="K131">
            <v>589703.90389001975</v>
          </cell>
          <cell r="L131">
            <v>594632.55126389826</v>
          </cell>
          <cell r="M131">
            <v>594466.1192901124</v>
          </cell>
          <cell r="N131">
            <v>597226.34958729439</v>
          </cell>
          <cell r="O131">
            <v>601473.55081340868</v>
          </cell>
          <cell r="P131">
            <v>601186.0476323046</v>
          </cell>
          <cell r="Q131">
            <v>603479.84095951845</v>
          </cell>
          <cell r="R131">
            <v>611357.0468125199</v>
          </cell>
          <cell r="S131">
            <v>608100.07031156251</v>
          </cell>
          <cell r="T131">
            <v>609993.96419891354</v>
          </cell>
          <cell r="U131">
            <v>613211.78141533444</v>
          </cell>
          <cell r="V131">
            <v>615643.70522693475</v>
          </cell>
          <cell r="W131">
            <v>611345.88509162446</v>
          </cell>
          <cell r="X131">
            <v>612270.95575792459</v>
          </cell>
          <cell r="Y131">
            <v>601150.30186130793</v>
          </cell>
          <cell r="Z131">
            <v>601528.94465212245</v>
          </cell>
          <cell r="AA131">
            <v>605021.14577258471</v>
          </cell>
          <cell r="AB131">
            <v>600430.5982344076</v>
          </cell>
          <cell r="AC131">
            <v>594660.49153659097</v>
          </cell>
          <cell r="AD131">
            <v>602614.17745789059</v>
          </cell>
        </row>
        <row r="133">
          <cell r="A133" t="str">
            <v>Total Liabil.&amp; Equity</v>
          </cell>
          <cell r="F133">
            <v>837649.95095555554</v>
          </cell>
          <cell r="G133">
            <v>803334.83600386255</v>
          </cell>
          <cell r="H133">
            <v>808051.28885249025</v>
          </cell>
          <cell r="I133">
            <v>815522.21528364671</v>
          </cell>
          <cell r="J133">
            <v>852097.49440203712</v>
          </cell>
          <cell r="K133">
            <v>848973.37440247799</v>
          </cell>
          <cell r="L133">
            <v>858782.84270861023</v>
          </cell>
          <cell r="M133">
            <v>852175.38033331849</v>
          </cell>
          <cell r="N133">
            <v>843882.84762547608</v>
          </cell>
          <cell r="O133">
            <v>901325.62669757369</v>
          </cell>
          <cell r="P133">
            <v>895045.74204697262</v>
          </cell>
          <cell r="Q133">
            <v>900290.866907813</v>
          </cell>
          <cell r="R133">
            <v>895338.47541251988</v>
          </cell>
          <cell r="S133">
            <v>870236.54099318304</v>
          </cell>
          <cell r="T133">
            <v>864972.6484058199</v>
          </cell>
          <cell r="U133">
            <v>874348.12177236145</v>
          </cell>
          <cell r="V133">
            <v>860872.38325694564</v>
          </cell>
          <cell r="W133">
            <v>849206.55974087957</v>
          </cell>
          <cell r="X133">
            <v>851292.50213727262</v>
          </cell>
          <cell r="Y133">
            <v>835677.38882696501</v>
          </cell>
          <cell r="Z133">
            <v>829901.45924039127</v>
          </cell>
          <cell r="AA133">
            <v>828659.3850226826</v>
          </cell>
          <cell r="AB133">
            <v>818706.61625193036</v>
          </cell>
          <cell r="AC133">
            <v>805885.77089594502</v>
          </cell>
          <cell r="AD133">
            <v>803621.09878516314</v>
          </cell>
        </row>
      </sheetData>
      <sheetData sheetId="10"/>
      <sheetData sheetId="11"/>
      <sheetData sheetId="12"/>
      <sheetData sheetId="13"/>
      <sheetData sheetId="14"/>
      <sheetData sheetId="15"/>
      <sheetData sheetId="16" refreshError="1">
        <row r="1">
          <cell r="A1" t="str">
            <v>BRAZIL</v>
          </cell>
        </row>
        <row r="2">
          <cell r="A2" t="str">
            <v xml:space="preserve">JUNE 2001 ESTIMATES - </v>
          </cell>
          <cell r="D2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3">
          <cell r="A3" t="str">
            <v>INCOME TAX COMPUTATION</v>
          </cell>
        </row>
        <row r="4">
          <cell r="AD4">
            <v>37069.782539236112</v>
          </cell>
        </row>
        <row r="5">
          <cell r="A5" t="str">
            <v>L/C´000</v>
          </cell>
          <cell r="B5" t="str">
            <v>2000 A</v>
          </cell>
          <cell r="C5" t="str">
            <v>2001 LE 06</v>
          </cell>
          <cell r="D5" t="str">
            <v>YTD MAY</v>
          </cell>
          <cell r="G5" t="str">
            <v>JAN 00</v>
          </cell>
          <cell r="H5" t="str">
            <v>FEB 00</v>
          </cell>
          <cell r="I5" t="str">
            <v>MAR 00</v>
          </cell>
          <cell r="J5" t="str">
            <v>APR 00</v>
          </cell>
          <cell r="K5" t="str">
            <v>MAY 00</v>
          </cell>
          <cell r="L5" t="str">
            <v>JUN 00</v>
          </cell>
          <cell r="M5" t="str">
            <v>JUL 00</v>
          </cell>
          <cell r="N5" t="str">
            <v>AUG 00</v>
          </cell>
          <cell r="O5" t="str">
            <v>SEP 00</v>
          </cell>
          <cell r="P5" t="str">
            <v>OCT 00</v>
          </cell>
          <cell r="Q5" t="str">
            <v>NOV 00</v>
          </cell>
          <cell r="R5" t="str">
            <v>DEC 00</v>
          </cell>
          <cell r="S5" t="str">
            <v>JAN 01 A</v>
          </cell>
          <cell r="T5" t="str">
            <v>FEB 01 A</v>
          </cell>
          <cell r="U5" t="str">
            <v>MAR 01 A</v>
          </cell>
          <cell r="V5" t="str">
            <v>APR 01 A</v>
          </cell>
          <cell r="W5" t="str">
            <v>MAY 01 A</v>
          </cell>
          <cell r="X5" t="str">
            <v>JUN 01</v>
          </cell>
          <cell r="Y5" t="str">
            <v>JUL 01</v>
          </cell>
          <cell r="Z5" t="str">
            <v>AUG 01</v>
          </cell>
          <cell r="AA5" t="str">
            <v>SEP 01</v>
          </cell>
          <cell r="AB5" t="str">
            <v>OCT 01</v>
          </cell>
          <cell r="AC5" t="str">
            <v>NOV 01</v>
          </cell>
          <cell r="AD5" t="str">
            <v>DEC 01</v>
          </cell>
        </row>
        <row r="7">
          <cell r="A7" t="str">
            <v>OPER. PROFIT</v>
          </cell>
          <cell r="B7">
            <v>185036.014</v>
          </cell>
          <cell r="C7">
            <v>186485.59396053862</v>
          </cell>
          <cell r="D7">
            <v>67471.052493593539</v>
          </cell>
          <cell r="G7">
            <v>3091</v>
          </cell>
          <cell r="H7">
            <v>13081.966</v>
          </cell>
          <cell r="I7">
            <v>16656</v>
          </cell>
          <cell r="J7">
            <v>6643</v>
          </cell>
          <cell r="K7">
            <v>17009</v>
          </cell>
          <cell r="L7">
            <v>22417</v>
          </cell>
          <cell r="M7">
            <v>11361.5</v>
          </cell>
          <cell r="N7">
            <v>13051</v>
          </cell>
          <cell r="O7">
            <v>18912.547999999992</v>
          </cell>
          <cell r="P7">
            <v>8937.6</v>
          </cell>
          <cell r="Q7">
            <v>17555</v>
          </cell>
          <cell r="R7">
            <v>36320.400000000001</v>
          </cell>
          <cell r="S7">
            <v>6471.9524935935342</v>
          </cell>
          <cell r="T7">
            <v>13560.8</v>
          </cell>
          <cell r="U7">
            <v>23229.700000000004</v>
          </cell>
          <cell r="V7">
            <v>20500.400000000001</v>
          </cell>
          <cell r="W7">
            <v>3708.1999999999989</v>
          </cell>
          <cell r="X7">
            <v>17915.782449240927</v>
          </cell>
          <cell r="Y7">
            <v>8385.2793204547561</v>
          </cell>
          <cell r="Z7">
            <v>14447.967798635893</v>
          </cell>
          <cell r="AA7">
            <v>22047.765378393571</v>
          </cell>
          <cell r="AB7">
            <v>4944.2813299889458</v>
          </cell>
          <cell r="AC7">
            <v>19206.305532409198</v>
          </cell>
          <cell r="AD7">
            <v>32067.159657821798</v>
          </cell>
        </row>
        <row r="8">
          <cell r="H8" t="str">
            <v xml:space="preserve"> </v>
          </cell>
        </row>
        <row r="9">
          <cell r="A9" t="str">
            <v>Other Exp / (Inc)</v>
          </cell>
          <cell r="B9">
            <v>15535.428</v>
          </cell>
          <cell r="C9">
            <v>22602.131095045195</v>
          </cell>
          <cell r="D9">
            <v>8646.5744047619082</v>
          </cell>
          <cell r="G9">
            <v>600.32083333333344</v>
          </cell>
          <cell r="H9">
            <v>1523.3208333333334</v>
          </cell>
          <cell r="I9">
            <v>1119.3208333333332</v>
          </cell>
          <cell r="J9">
            <v>1355.3208333333334</v>
          </cell>
          <cell r="K9">
            <v>565.32083333333344</v>
          </cell>
          <cell r="L9">
            <v>2870.3208333333332</v>
          </cell>
          <cell r="M9">
            <v>1797.8208333333334</v>
          </cell>
          <cell r="N9">
            <v>384.32083333333344</v>
          </cell>
          <cell r="O9">
            <v>1438.6208333333334</v>
          </cell>
          <cell r="P9">
            <v>1427.6208333333334</v>
          </cell>
          <cell r="Q9">
            <v>3067.3208333333332</v>
          </cell>
          <cell r="R9">
            <v>-614.20116666666672</v>
          </cell>
          <cell r="S9">
            <v>1562.62916666667</v>
          </cell>
          <cell r="T9">
            <v>2114.6291666666666</v>
          </cell>
          <cell r="U9">
            <v>2558.0577380952382</v>
          </cell>
          <cell r="V9">
            <v>739.62916666666661</v>
          </cell>
          <cell r="W9">
            <v>1671.6291666666666</v>
          </cell>
          <cell r="X9">
            <v>2374.5662652937717</v>
          </cell>
          <cell r="Y9">
            <v>1449.8922232819209</v>
          </cell>
          <cell r="Z9">
            <v>2276.0656920744541</v>
          </cell>
          <cell r="AA9">
            <v>2342.0266019270466</v>
          </cell>
          <cell r="AB9">
            <v>1429.2987835378481</v>
          </cell>
          <cell r="AC9">
            <v>2307.939592874829</v>
          </cell>
          <cell r="AD9">
            <v>1775.7675312934157</v>
          </cell>
        </row>
        <row r="10">
          <cell r="A10" t="str">
            <v>Interest Exp. ( P&amp;L)</v>
          </cell>
          <cell r="B10">
            <v>76938.483085392872</v>
          </cell>
          <cell r="C10">
            <v>93254.10999076275</v>
          </cell>
          <cell r="D10">
            <v>37539.14713453257</v>
          </cell>
          <cell r="G10">
            <v>6858.7116077865885</v>
          </cell>
          <cell r="H10">
            <v>6351.0318302387259</v>
          </cell>
          <cell r="I10">
            <v>6202.1256334090522</v>
          </cell>
          <cell r="J10">
            <v>6269.9024390243912</v>
          </cell>
          <cell r="K10">
            <v>6418.8127853881269</v>
          </cell>
          <cell r="L10">
            <v>6093.2260619150475</v>
          </cell>
          <cell r="M10">
            <v>6361.5843095491655</v>
          </cell>
          <cell r="N10">
            <v>6451.793581327498</v>
          </cell>
          <cell r="O10">
            <v>6119.7525811209443</v>
          </cell>
          <cell r="P10">
            <v>6688.1221840397102</v>
          </cell>
          <cell r="Q10">
            <v>6819.204193611602</v>
          </cell>
          <cell r="R10">
            <v>6304.2158779820111</v>
          </cell>
          <cell r="S10">
            <v>7944.9534792036275</v>
          </cell>
          <cell r="T10">
            <v>6303.2039271834719</v>
          </cell>
          <cell r="U10">
            <v>7225.3351347456401</v>
          </cell>
          <cell r="V10">
            <v>7938.8078071517002</v>
          </cell>
          <cell r="W10">
            <v>8126.8467862481302</v>
          </cell>
          <cell r="X10">
            <v>7723.4558187672483</v>
          </cell>
          <cell r="Y10">
            <v>7762.4584253296525</v>
          </cell>
          <cell r="Z10">
            <v>7917.4147270775829</v>
          </cell>
          <cell r="AA10">
            <v>7975.3915746703442</v>
          </cell>
          <cell r="AB10">
            <v>8102.2734365736469</v>
          </cell>
          <cell r="AC10">
            <v>7914.2523535725231</v>
          </cell>
          <cell r="AD10">
            <v>8319.7165202391916</v>
          </cell>
        </row>
        <row r="11">
          <cell r="A11" t="str">
            <v>Interest Exp. on Equity Loan</v>
          </cell>
          <cell r="B11">
            <v>34882.492044089333</v>
          </cell>
          <cell r="C11">
            <v>42159.404818317111</v>
          </cell>
          <cell r="D11">
            <v>16834.617221585686</v>
          </cell>
          <cell r="G11">
            <v>2901.7490987743331</v>
          </cell>
          <cell r="H11">
            <v>2663.1299734748009</v>
          </cell>
          <cell r="I11">
            <v>2813.2098549711686</v>
          </cell>
          <cell r="J11">
            <v>2814.8148148148148</v>
          </cell>
          <cell r="K11">
            <v>2940.6392694063929</v>
          </cell>
          <cell r="L11">
            <v>2804.1756659467242</v>
          </cell>
          <cell r="M11">
            <v>2857.6499822506212</v>
          </cell>
          <cell r="N11">
            <v>2937.636761487965</v>
          </cell>
          <cell r="O11">
            <v>2872.6032448377582</v>
          </cell>
          <cell r="P11">
            <v>3075.6013745704463</v>
          </cell>
          <cell r="Q11">
            <v>3053.106016068979</v>
          </cell>
          <cell r="R11">
            <v>3148.1759874853346</v>
          </cell>
          <cell r="S11">
            <v>3173.6357185097577</v>
          </cell>
          <cell r="T11">
            <v>2974.0233176518714</v>
          </cell>
          <cell r="U11">
            <v>3480.5447470817116</v>
          </cell>
          <cell r="V11">
            <v>3404.1948874808832</v>
          </cell>
          <cell r="W11">
            <v>3802.2185508614584</v>
          </cell>
          <cell r="X11">
            <v>3583.6963580280317</v>
          </cell>
          <cell r="Y11">
            <v>3583.6963580280317</v>
          </cell>
          <cell r="Z11">
            <v>3583.6963580280317</v>
          </cell>
          <cell r="AA11">
            <v>3583.6963580280317</v>
          </cell>
          <cell r="AB11">
            <v>3703.1529032956332</v>
          </cell>
          <cell r="AC11">
            <v>3583.6963580280317</v>
          </cell>
          <cell r="AD11">
            <v>3703.1529032956332</v>
          </cell>
        </row>
        <row r="12">
          <cell r="A12" t="str">
            <v>Interest Inc.</v>
          </cell>
          <cell r="B12">
            <v>-1975.6469999999999</v>
          </cell>
          <cell r="C12">
            <v>-2730.9176964311241</v>
          </cell>
          <cell r="D12">
            <v>-1024</v>
          </cell>
          <cell r="G12">
            <v>-210</v>
          </cell>
          <cell r="H12">
            <v>-196</v>
          </cell>
          <cell r="I12">
            <v>-129</v>
          </cell>
          <cell r="J12">
            <v>-172</v>
          </cell>
          <cell r="K12">
            <v>-115</v>
          </cell>
          <cell r="L12">
            <v>-265</v>
          </cell>
          <cell r="M12">
            <v>-160</v>
          </cell>
          <cell r="N12">
            <v>-172</v>
          </cell>
          <cell r="O12">
            <v>-99</v>
          </cell>
          <cell r="P12">
            <v>-113</v>
          </cell>
          <cell r="Q12">
            <v>-180.64699999999999</v>
          </cell>
          <cell r="R12">
            <v>-164</v>
          </cell>
          <cell r="S12">
            <v>-160</v>
          </cell>
          <cell r="T12">
            <v>-205</v>
          </cell>
          <cell r="U12">
            <v>-222</v>
          </cell>
          <cell r="V12">
            <v>-177</v>
          </cell>
          <cell r="W12">
            <v>-260</v>
          </cell>
          <cell r="X12">
            <v>-307.33429761169219</v>
          </cell>
          <cell r="Y12">
            <v>-193.93610592225045</v>
          </cell>
          <cell r="Z12">
            <v>-193.85689724177846</v>
          </cell>
          <cell r="AA12">
            <v>-309.10229374487864</v>
          </cell>
          <cell r="AB12">
            <v>-197.10848879970931</v>
          </cell>
          <cell r="AC12">
            <v>-196.74755199145059</v>
          </cell>
          <cell r="AD12">
            <v>-308.83206111936505</v>
          </cell>
        </row>
        <row r="13">
          <cell r="D13">
            <v>0</v>
          </cell>
        </row>
        <row r="14">
          <cell r="A14" t="str">
            <v>NPBT</v>
          </cell>
          <cell r="B14">
            <v>59655.257870517773</v>
          </cell>
          <cell r="C14">
            <v>31200.865752844686</v>
          </cell>
          <cell r="D14">
            <v>5474.7137327133751</v>
          </cell>
          <cell r="G14">
            <v>-7059.7815398942548</v>
          </cell>
          <cell r="H14">
            <v>2740.4833629531404</v>
          </cell>
          <cell r="I14">
            <v>6650.3436782864464</v>
          </cell>
          <cell r="J14">
            <v>-3625.0380871725392</v>
          </cell>
          <cell r="K14">
            <v>7199.2271118721474</v>
          </cell>
          <cell r="L14">
            <v>10914.277438804895</v>
          </cell>
          <cell r="M14">
            <v>504.44487486687285</v>
          </cell>
          <cell r="N14">
            <v>3449.2488238512033</v>
          </cell>
          <cell r="O14">
            <v>8580.5713407079566</v>
          </cell>
          <cell r="P14">
            <v>-2140.7443919434918</v>
          </cell>
          <cell r="Q14">
            <v>4796.0159569860862</v>
          </cell>
          <cell r="R14">
            <v>27646.209301199313</v>
          </cell>
          <cell r="S14">
            <v>-6049.2658707865221</v>
          </cell>
          <cell r="T14">
            <v>2373.9435884979903</v>
          </cell>
          <cell r="U14">
            <v>10187.762380077413</v>
          </cell>
          <cell r="V14">
            <v>8594.7681387007506</v>
          </cell>
          <cell r="W14">
            <v>-9632.4945037762554</v>
          </cell>
          <cell r="X14">
            <v>4541.3983047635684</v>
          </cell>
          <cell r="Y14">
            <v>-4216.8315802625984</v>
          </cell>
          <cell r="Z14">
            <v>864.6479186976012</v>
          </cell>
          <cell r="AA14">
            <v>8455.7531375130256</v>
          </cell>
          <cell r="AB14">
            <v>-8093.3353046184729</v>
          </cell>
          <cell r="AC14">
            <v>5597.164779925266</v>
          </cell>
          <cell r="AD14">
            <v>18577.354764112923</v>
          </cell>
        </row>
        <row r="16">
          <cell r="A16" t="str">
            <v>Transaction loss</v>
          </cell>
          <cell r="B16">
            <v>354.44516050341099</v>
          </cell>
          <cell r="C16">
            <v>1332.2239998725204</v>
          </cell>
          <cell r="D16">
            <v>984.27123192864019</v>
          </cell>
          <cell r="G16">
            <v>18.901416410279126</v>
          </cell>
          <cell r="H16">
            <v>-612.9044702008905</v>
          </cell>
          <cell r="I16">
            <v>341.08819201683946</v>
          </cell>
          <cell r="J16">
            <v>-389.75643960196612</v>
          </cell>
          <cell r="K16">
            <v>217.86197611963325</v>
          </cell>
          <cell r="L16">
            <v>486.8133322712747</v>
          </cell>
          <cell r="M16">
            <v>207.60708103656361</v>
          </cell>
          <cell r="N16">
            <v>-267.50914710090365</v>
          </cell>
          <cell r="O16">
            <v>86.087775870051701</v>
          </cell>
          <cell r="P16">
            <v>-276.44814396947913</v>
          </cell>
          <cell r="Q16">
            <v>198.37829029984641</v>
          </cell>
          <cell r="R16">
            <v>344.32529735216212</v>
          </cell>
          <cell r="S16">
            <v>87.664766149233401</v>
          </cell>
          <cell r="T16">
            <v>280.65833544390625</v>
          </cell>
          <cell r="U16">
            <v>222.6657155907742</v>
          </cell>
          <cell r="V16">
            <v>38.421057994377406</v>
          </cell>
          <cell r="W16">
            <v>354.86135675034893</v>
          </cell>
          <cell r="X16">
            <v>-13.27975532750861</v>
          </cell>
          <cell r="Y16">
            <v>62.122377613615384</v>
          </cell>
          <cell r="Z16">
            <v>62.120940631094726</v>
          </cell>
          <cell r="AA16">
            <v>62.122311376264946</v>
          </cell>
          <cell r="AB16">
            <v>62.125194540938395</v>
          </cell>
          <cell r="AC16">
            <v>62.118362894204182</v>
          </cell>
          <cell r="AD16">
            <v>50.623336215271337</v>
          </cell>
        </row>
        <row r="17">
          <cell r="A17" t="str">
            <v>Debt deductible Devaluation</v>
          </cell>
          <cell r="B17">
            <v>-98113.062510817937</v>
          </cell>
          <cell r="C17">
            <v>-203359.22941103415</v>
          </cell>
          <cell r="D17">
            <v>-238526.07646446227</v>
          </cell>
          <cell r="G17">
            <v>-7987.1625108179323</v>
          </cell>
          <cell r="H17">
            <v>20251</v>
          </cell>
          <cell r="I17">
            <v>12398</v>
          </cell>
          <cell r="J17">
            <v>-35088</v>
          </cell>
          <cell r="K17">
            <v>-13056</v>
          </cell>
          <cell r="L17">
            <v>15329</v>
          </cell>
          <cell r="M17">
            <v>13641</v>
          </cell>
          <cell r="N17">
            <v>-27562.5</v>
          </cell>
          <cell r="O17">
            <v>-11655.7</v>
          </cell>
          <cell r="P17">
            <v>-37391.4</v>
          </cell>
          <cell r="Q17">
            <v>-29407</v>
          </cell>
          <cell r="R17">
            <v>2415.6999999999998</v>
          </cell>
          <cell r="S17">
            <v>-9475</v>
          </cell>
          <cell r="T17">
            <v>-43458.3</v>
          </cell>
          <cell r="U17">
            <v>-69242.549257341961</v>
          </cell>
          <cell r="V17">
            <v>-13748.192142468059</v>
          </cell>
          <cell r="W17">
            <v>-102602.03506465226</v>
          </cell>
          <cell r="X17">
            <v>35166.847053428122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 t="str">
            <v>Goodwill amortiz. on M.C.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>Depreciation on M.C.</v>
          </cell>
          <cell r="B19">
            <v>-4772</v>
          </cell>
          <cell r="C19">
            <v>-2756</v>
          </cell>
          <cell r="D19">
            <v>-1426</v>
          </cell>
          <cell r="G19">
            <v>23</v>
          </cell>
          <cell r="H19">
            <v>-758</v>
          </cell>
          <cell r="I19">
            <v>-697</v>
          </cell>
          <cell r="J19">
            <v>12</v>
          </cell>
          <cell r="K19">
            <v>-712</v>
          </cell>
          <cell r="L19">
            <v>-274</v>
          </cell>
          <cell r="M19">
            <v>-253</v>
          </cell>
          <cell r="N19">
            <v>-248</v>
          </cell>
          <cell r="O19">
            <v>-249</v>
          </cell>
          <cell r="P19">
            <v>-576</v>
          </cell>
          <cell r="Q19">
            <v>-528</v>
          </cell>
          <cell r="R19">
            <v>-512</v>
          </cell>
          <cell r="S19">
            <v>-521</v>
          </cell>
          <cell r="T19">
            <v>-343</v>
          </cell>
          <cell r="U19">
            <v>-194</v>
          </cell>
          <cell r="V19">
            <v>-178</v>
          </cell>
          <cell r="W19">
            <v>-190</v>
          </cell>
          <cell r="X19">
            <v>-190</v>
          </cell>
          <cell r="Y19">
            <v>-190</v>
          </cell>
          <cell r="Z19">
            <v>-190</v>
          </cell>
          <cell r="AA19">
            <v>-190</v>
          </cell>
          <cell r="AB19">
            <v>-190</v>
          </cell>
          <cell r="AC19">
            <v>-190</v>
          </cell>
          <cell r="AD19">
            <v>-190</v>
          </cell>
        </row>
        <row r="20">
          <cell r="A20" t="str">
            <v>Dental Pack tax effect</v>
          </cell>
          <cell r="B20">
            <v>0</v>
          </cell>
          <cell r="C20">
            <v>0</v>
          </cell>
          <cell r="D20">
            <v>0</v>
          </cell>
        </row>
        <row r="21">
          <cell r="A21" t="str">
            <v>Devaluation Reserve</v>
          </cell>
          <cell r="B21">
            <v>0</v>
          </cell>
          <cell r="C21">
            <v>0</v>
          </cell>
          <cell r="D21">
            <v>0</v>
          </cell>
        </row>
        <row r="22">
          <cell r="A22" t="str">
            <v>Non Deductible expenses</v>
          </cell>
          <cell r="B22">
            <v>3237</v>
          </cell>
          <cell r="C22">
            <v>2150</v>
          </cell>
          <cell r="D22">
            <v>960</v>
          </cell>
          <cell r="G22">
            <v>-1326</v>
          </cell>
          <cell r="H22">
            <v>-254</v>
          </cell>
          <cell r="I22">
            <v>977</v>
          </cell>
          <cell r="J22">
            <v>468</v>
          </cell>
          <cell r="K22">
            <v>-415</v>
          </cell>
          <cell r="L22">
            <v>92</v>
          </cell>
          <cell r="M22">
            <v>65</v>
          </cell>
          <cell r="N22">
            <v>-212</v>
          </cell>
          <cell r="O22">
            <v>1624</v>
          </cell>
          <cell r="P22">
            <v>-1053</v>
          </cell>
          <cell r="Q22">
            <v>3273</v>
          </cell>
          <cell r="R22">
            <v>-2</v>
          </cell>
          <cell r="S22">
            <v>279</v>
          </cell>
          <cell r="T22">
            <v>145</v>
          </cell>
          <cell r="U22">
            <v>247</v>
          </cell>
          <cell r="V22">
            <v>130</v>
          </cell>
          <cell r="W22">
            <v>159</v>
          </cell>
          <cell r="X22">
            <v>170</v>
          </cell>
          <cell r="Y22">
            <v>170</v>
          </cell>
          <cell r="Z22">
            <v>170</v>
          </cell>
          <cell r="AA22">
            <v>170</v>
          </cell>
          <cell r="AB22">
            <v>170</v>
          </cell>
          <cell r="AC22">
            <v>170</v>
          </cell>
          <cell r="AD22">
            <v>170</v>
          </cell>
        </row>
        <row r="23">
          <cell r="A23" t="str">
            <v>Monetary correction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Interest on capital/Equity Loan</v>
          </cell>
          <cell r="B24">
            <v>34886.44457</v>
          </cell>
          <cell r="C24">
            <v>42164.296718235295</v>
          </cell>
          <cell r="D24">
            <v>16838.49613</v>
          </cell>
          <cell r="G24">
            <v>2903.6664000000001</v>
          </cell>
          <cell r="H24">
            <v>2663.3609999999999</v>
          </cell>
          <cell r="I24">
            <v>2813.1530000000002</v>
          </cell>
          <cell r="J24">
            <v>2814.8386</v>
          </cell>
          <cell r="K24">
            <v>2940.826</v>
          </cell>
          <cell r="L24">
            <v>2804.4</v>
          </cell>
          <cell r="M24">
            <v>2857.4279999999999</v>
          </cell>
          <cell r="N24">
            <v>2937.4973999999997</v>
          </cell>
          <cell r="O24">
            <v>2872.6689700000002</v>
          </cell>
          <cell r="P24">
            <v>3075.3989999999999</v>
          </cell>
          <cell r="Q24">
            <v>3053.0567999999998</v>
          </cell>
          <cell r="R24">
            <v>3150.1494000000002</v>
          </cell>
          <cell r="S24">
            <v>3177.4421000000002</v>
          </cell>
          <cell r="T24">
            <v>2977.7208000000001</v>
          </cell>
          <cell r="U24">
            <v>3475.3921599999999</v>
          </cell>
          <cell r="V24">
            <v>3405.9810700000003</v>
          </cell>
          <cell r="W24">
            <v>3801.9599999999996</v>
          </cell>
          <cell r="X24">
            <v>3583.839705882353</v>
          </cell>
          <cell r="Y24">
            <v>3583.839705882353</v>
          </cell>
          <cell r="Z24">
            <v>3583.839705882353</v>
          </cell>
          <cell r="AA24">
            <v>3583.839705882353</v>
          </cell>
          <cell r="AB24">
            <v>3703.3010294117648</v>
          </cell>
          <cell r="AC24">
            <v>3583.839705882353</v>
          </cell>
          <cell r="AD24">
            <v>3703.3010294117648</v>
          </cell>
        </row>
        <row r="25">
          <cell r="A25" t="str">
            <v xml:space="preserve">Exch.on interest on equity loan </v>
          </cell>
          <cell r="B25">
            <v>6072.1104731637479</v>
          </cell>
          <cell r="C25">
            <v>14290.534145588228</v>
          </cell>
          <cell r="D25">
            <v>17039.370174999996</v>
          </cell>
          <cell r="G25">
            <v>385.20532816374566</v>
          </cell>
          <cell r="H25">
            <v>-1036.0729866176482</v>
          </cell>
          <cell r="I25">
            <v>-670.10263705881982</v>
          </cell>
          <cell r="J25">
            <v>1988.9970491176434</v>
          </cell>
          <cell r="K25">
            <v>716.68671308823627</v>
          </cell>
          <cell r="L25">
            <v>-473.28005970588117</v>
          </cell>
          <cell r="M25">
            <v>-706.94797235294425</v>
          </cell>
          <cell r="N25">
            <v>1456.0028038235287</v>
          </cell>
          <cell r="O25">
            <v>638.12216661764649</v>
          </cell>
          <cell r="P25">
            <v>2172.2896186764751</v>
          </cell>
          <cell r="Q25">
            <v>1757.9171314705877</v>
          </cell>
          <cell r="R25">
            <v>-156.70668205882288</v>
          </cell>
          <cell r="S25">
            <v>596.12482102941362</v>
          </cell>
          <cell r="T25">
            <v>2932.9323763235229</v>
          </cell>
          <cell r="U25">
            <v>4776.4430170588266</v>
          </cell>
          <cell r="V25">
            <v>985.09566132352529</v>
          </cell>
          <cell r="W25">
            <v>7748.774299264709</v>
          </cell>
          <cell r="X25">
            <v>-2748.8360294117679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A26" t="str">
            <v>Equity Loan 2000 - Interest</v>
          </cell>
          <cell r="B26">
            <v>-37069.67519852941</v>
          </cell>
          <cell r="C26">
            <v>-44201.381900000008</v>
          </cell>
          <cell r="D26">
            <v>-18632.051899999999</v>
          </cell>
          <cell r="G26">
            <v>0</v>
          </cell>
          <cell r="H26">
            <v>-5479.2727999999997</v>
          </cell>
          <cell r="I26">
            <v>-2689.218400000002</v>
          </cell>
          <cell r="J26">
            <v>-3093.1839985294118</v>
          </cell>
          <cell r="K26">
            <v>-3064</v>
          </cell>
          <cell r="L26">
            <v>-2596</v>
          </cell>
          <cell r="M26">
            <v>-2624</v>
          </cell>
          <cell r="N26">
            <v>-3471</v>
          </cell>
          <cell r="O26">
            <v>-3126</v>
          </cell>
          <cell r="P26">
            <v>-4002</v>
          </cell>
          <cell r="Q26">
            <v>-3851</v>
          </cell>
          <cell r="R26">
            <v>-3074</v>
          </cell>
          <cell r="S26">
            <v>-3174.4421000000002</v>
          </cell>
          <cell r="T26">
            <v>-3201.0711999999999</v>
          </cell>
          <cell r="U26">
            <v>-3842.1759999999999</v>
          </cell>
          <cell r="V26">
            <v>-3512.7625999999996</v>
          </cell>
          <cell r="W26">
            <v>-4901.6000000000004</v>
          </cell>
          <cell r="X26">
            <v>-3583.3999999999996</v>
          </cell>
          <cell r="Y26">
            <v>-3702.9999999999995</v>
          </cell>
          <cell r="Z26">
            <v>-3705.2999999999997</v>
          </cell>
          <cell r="AA26">
            <v>-3583.6299999999997</v>
          </cell>
          <cell r="AB26">
            <v>-3705.2999999999997</v>
          </cell>
          <cell r="AC26">
            <v>-3583.3999999999996</v>
          </cell>
          <cell r="AD26">
            <v>-3705.2999999999997</v>
          </cell>
        </row>
        <row r="27">
          <cell r="A27" t="str">
            <v>Equity Loan 1999 - Exchange</v>
          </cell>
          <cell r="B27">
            <v>-6313.8420330882354</v>
          </cell>
          <cell r="C27">
            <v>-6536.9267999999956</v>
          </cell>
          <cell r="D27">
            <v>-7674.406799999997</v>
          </cell>
          <cell r="G27">
            <v>0</v>
          </cell>
          <cell r="H27">
            <v>-5419.2353558823534</v>
          </cell>
          <cell r="I27">
            <v>146.49936279411668</v>
          </cell>
          <cell r="J27">
            <v>-582.10603999999898</v>
          </cell>
          <cell r="K27">
            <v>-459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-299.64060000000092</v>
          </cell>
          <cell r="T27">
            <v>-1405.7877999999969</v>
          </cell>
          <cell r="U27">
            <v>-2204.7112000000011</v>
          </cell>
          <cell r="V27">
            <v>-438.92979999999807</v>
          </cell>
          <cell r="W27">
            <v>-3325.3374000000003</v>
          </cell>
          <cell r="X27">
            <v>1137.4800000000009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A28" t="str">
            <v>Transfer pricing adjustment</v>
          </cell>
          <cell r="B28">
            <v>10227</v>
          </cell>
          <cell r="C28">
            <v>12775</v>
          </cell>
          <cell r="D28">
            <v>0</v>
          </cell>
          <cell r="L28">
            <v>7582</v>
          </cell>
          <cell r="M28">
            <v>0</v>
          </cell>
          <cell r="R28">
            <v>2645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12775</v>
          </cell>
        </row>
        <row r="29">
          <cell r="A29" t="str">
            <v>Royalty expenses</v>
          </cell>
          <cell r="B29">
            <v>-5566.5931844264915</v>
          </cell>
          <cell r="C29">
            <v>-5617.8231829635051</v>
          </cell>
          <cell r="D29">
            <v>-2146.848021969945</v>
          </cell>
          <cell r="G29">
            <v>-218.06056236481618</v>
          </cell>
          <cell r="H29">
            <v>-402.71352785145888</v>
          </cell>
          <cell r="I29">
            <v>-531.18993534859339</v>
          </cell>
          <cell r="J29">
            <v>-343.5013550135501</v>
          </cell>
          <cell r="K29">
            <v>-565.51598173515981</v>
          </cell>
          <cell r="L29">
            <v>-565.51475881929446</v>
          </cell>
          <cell r="M29">
            <v>-594.46219382321624</v>
          </cell>
          <cell r="N29">
            <v>-488.23486506199851</v>
          </cell>
          <cell r="O29">
            <v>-268.92330383480828</v>
          </cell>
          <cell r="P29">
            <v>-459.17961053837337</v>
          </cell>
          <cell r="Q29">
            <v>-547.75622183029589</v>
          </cell>
          <cell r="R29">
            <v>-581.54086820492773</v>
          </cell>
          <cell r="S29">
            <v>-356.86782968657604</v>
          </cell>
          <cell r="T29">
            <v>-369.68684802618122</v>
          </cell>
          <cell r="U29">
            <v>-536.44587116299181</v>
          </cell>
          <cell r="V29">
            <v>-605.11251911732575</v>
          </cell>
          <cell r="W29">
            <v>-278.73495397687043</v>
          </cell>
          <cell r="X29">
            <v>-488.50045998160073</v>
          </cell>
          <cell r="Y29">
            <v>-452.5758969641214</v>
          </cell>
          <cell r="Z29">
            <v>-486.84452621895122</v>
          </cell>
          <cell r="AA29">
            <v>-558.92364305427782</v>
          </cell>
          <cell r="AB29">
            <v>-388.13247470101192</v>
          </cell>
          <cell r="AC29">
            <v>-512.46550137994473</v>
          </cell>
          <cell r="AD29">
            <v>-583.53265869365225</v>
          </cell>
        </row>
        <row r="30">
          <cell r="A30" t="str">
            <v>Gain /Loss of FA sale</v>
          </cell>
          <cell r="B30">
            <v>0</v>
          </cell>
          <cell r="C30">
            <v>0</v>
          </cell>
          <cell r="D30">
            <v>0</v>
          </cell>
        </row>
        <row r="31">
          <cell r="A31" t="str">
            <v>ADJUSTED NPBT</v>
          </cell>
          <cell r="B31">
            <v>-37402.914852677146</v>
          </cell>
          <cell r="C31">
            <v>-158558.44067745691</v>
          </cell>
          <cell r="D31">
            <v>-227108.53191679021</v>
          </cell>
          <cell r="G31">
            <v>-13260.231468502978</v>
          </cell>
          <cell r="H31">
            <v>11692.645222400794</v>
          </cell>
          <cell r="I31">
            <v>18738.573260689984</v>
          </cell>
          <cell r="J31">
            <v>-37837.750271199824</v>
          </cell>
          <cell r="K31">
            <v>-7196.9141806551424</v>
          </cell>
          <cell r="L31">
            <v>33299.695952550996</v>
          </cell>
          <cell r="M31">
            <v>13097.069789727277</v>
          </cell>
          <cell r="N31">
            <v>-24406.494984488167</v>
          </cell>
          <cell r="O31">
            <v>-1498.1730506391541</v>
          </cell>
          <cell r="P31">
            <v>-40651.083527774877</v>
          </cell>
          <cell r="Q31">
            <v>-21255.388043073774</v>
          </cell>
          <cell r="R31">
            <v>31875.136448287729</v>
          </cell>
          <cell r="S31">
            <v>-15735.984713294451</v>
          </cell>
          <cell r="T31">
            <v>-40067.590747760762</v>
          </cell>
          <cell r="U31">
            <v>-57110.619055777934</v>
          </cell>
          <cell r="V31">
            <v>-5328.7311335667282</v>
          </cell>
          <cell r="W31">
            <v>-108865.60626639033</v>
          </cell>
          <cell r="X31">
            <v>37575.548819353171</v>
          </cell>
          <cell r="Y31">
            <v>-4746.4453937307499</v>
          </cell>
          <cell r="Z31">
            <v>298.46403899209776</v>
          </cell>
          <cell r="AA31">
            <v>7939.1615117173651</v>
          </cell>
          <cell r="AB31">
            <v>-8441.3415553667801</v>
          </cell>
          <cell r="AC31">
            <v>5127.257347321879</v>
          </cell>
          <cell r="AD31">
            <v>30797.446471046307</v>
          </cell>
        </row>
        <row r="33">
          <cell r="A33" t="str">
            <v>Income Tax</v>
          </cell>
          <cell r="B33">
            <v>-9350.7287131692865</v>
          </cell>
          <cell r="C33">
            <v>-39639.610169364234</v>
          </cell>
          <cell r="D33">
            <v>-56777.132979197551</v>
          </cell>
          <cell r="G33">
            <v>-3315.0578671257445</v>
          </cell>
          <cell r="H33">
            <v>2923.1613056001984</v>
          </cell>
          <cell r="I33">
            <v>4684.6433151724959</v>
          </cell>
          <cell r="J33">
            <v>-9459.437567799956</v>
          </cell>
          <cell r="K33">
            <v>-1799.2285451637856</v>
          </cell>
          <cell r="L33">
            <v>8324.9239881377489</v>
          </cell>
          <cell r="M33">
            <v>3274.2674474318192</v>
          </cell>
          <cell r="N33">
            <v>-6101.6237461220417</v>
          </cell>
          <cell r="O33">
            <v>-374.54326265978852</v>
          </cell>
          <cell r="P33">
            <v>-10162.770881943719</v>
          </cell>
          <cell r="Q33">
            <v>-5313.8470107684434</v>
          </cell>
          <cell r="R33">
            <v>7968.7841120719322</v>
          </cell>
          <cell r="S33">
            <v>-3933.9961783236126</v>
          </cell>
          <cell r="T33">
            <v>-10016.89768694019</v>
          </cell>
          <cell r="U33">
            <v>-14277.654763944483</v>
          </cell>
          <cell r="V33">
            <v>-1332.1827833916821</v>
          </cell>
          <cell r="W33">
            <v>-27216.401566597582</v>
          </cell>
          <cell r="X33">
            <v>9393.8872048382927</v>
          </cell>
          <cell r="Y33">
            <v>-1186.6113484326875</v>
          </cell>
          <cell r="Z33">
            <v>74.616009748024439</v>
          </cell>
          <cell r="AA33">
            <v>1984.7903779293413</v>
          </cell>
          <cell r="AB33">
            <v>-2110.335388841695</v>
          </cell>
          <cell r="AC33">
            <v>1281.8143368304698</v>
          </cell>
          <cell r="AD33">
            <v>7699.3616177615768</v>
          </cell>
        </row>
        <row r="34">
          <cell r="A34" t="str">
            <v>Soc. Contr. Tax</v>
          </cell>
          <cell r="B34">
            <v>-2992.2331882141707</v>
          </cell>
          <cell r="C34">
            <v>-12684.675254196556</v>
          </cell>
          <cell r="D34">
            <v>-18168.682553343217</v>
          </cell>
          <cell r="G34">
            <v>-1060.8185174802381</v>
          </cell>
          <cell r="H34">
            <v>935.41161779206345</v>
          </cell>
          <cell r="I34">
            <v>1499.0858608551987</v>
          </cell>
          <cell r="J34">
            <v>-3027.0200216959861</v>
          </cell>
          <cell r="K34">
            <v>-575.75313445241136</v>
          </cell>
          <cell r="L34">
            <v>2663.9756762040797</v>
          </cell>
          <cell r="M34">
            <v>1047.7655831781822</v>
          </cell>
          <cell r="N34">
            <v>-1952.5195987590535</v>
          </cell>
          <cell r="O34">
            <v>-119.85384405113233</v>
          </cell>
          <cell r="P34">
            <v>-3252.0866822219905</v>
          </cell>
          <cell r="Q34">
            <v>-1700.4310434459019</v>
          </cell>
          <cell r="R34">
            <v>2550.0109158630185</v>
          </cell>
          <cell r="S34">
            <v>-1258.8787770635561</v>
          </cell>
          <cell r="T34">
            <v>-3205.4072598208609</v>
          </cell>
          <cell r="U34">
            <v>-4568.8495244622345</v>
          </cell>
          <cell r="V34">
            <v>-426.29849068533827</v>
          </cell>
          <cell r="W34">
            <v>-8709.2485013112273</v>
          </cell>
          <cell r="X34">
            <v>3006.0439055482539</v>
          </cell>
          <cell r="Y34">
            <v>-379.71563149845997</v>
          </cell>
          <cell r="Z34">
            <v>23.87712311936782</v>
          </cell>
          <cell r="AA34">
            <v>635.13292093738926</v>
          </cell>
          <cell r="AB34">
            <v>-675.30732442934243</v>
          </cell>
          <cell r="AC34">
            <v>410.18058778575033</v>
          </cell>
          <cell r="AD34">
            <v>2463.7957176837044</v>
          </cell>
        </row>
        <row r="35">
          <cell r="A35" t="str">
            <v>Diff.Base Inc.tax/Soc.Contr</v>
          </cell>
          <cell r="B35">
            <v>-50</v>
          </cell>
          <cell r="C35">
            <v>-21</v>
          </cell>
          <cell r="D35">
            <v>-21</v>
          </cell>
          <cell r="G35">
            <v>77</v>
          </cell>
          <cell r="H35">
            <v>-2</v>
          </cell>
          <cell r="I35">
            <v>-15</v>
          </cell>
          <cell r="J35">
            <v>-5</v>
          </cell>
          <cell r="K35">
            <v>-2</v>
          </cell>
          <cell r="L35">
            <v>-85</v>
          </cell>
          <cell r="M35">
            <v>-3</v>
          </cell>
          <cell r="N35">
            <v>-2</v>
          </cell>
          <cell r="O35">
            <v>-2</v>
          </cell>
          <cell r="P35">
            <v>-4</v>
          </cell>
          <cell r="Q35">
            <v>0</v>
          </cell>
          <cell r="R35">
            <v>-7</v>
          </cell>
          <cell r="S35">
            <v>-3</v>
          </cell>
          <cell r="T35">
            <v>-4</v>
          </cell>
          <cell r="U35">
            <v>-10</v>
          </cell>
          <cell r="V35">
            <v>-2</v>
          </cell>
          <cell r="W35">
            <v>-2</v>
          </cell>
        </row>
        <row r="36">
          <cell r="A36" t="str">
            <v>SUB - TOTAL TAXES</v>
          </cell>
          <cell r="B36">
            <v>-12392.961901383456</v>
          </cell>
          <cell r="C36">
            <v>-52345.285423560788</v>
          </cell>
          <cell r="D36">
            <v>-74966.815532540772</v>
          </cell>
          <cell r="G36">
            <v>-4298.8763846059828</v>
          </cell>
          <cell r="H36">
            <v>3856.5729233922621</v>
          </cell>
          <cell r="I36">
            <v>6168.7291760276948</v>
          </cell>
          <cell r="J36">
            <v>-12491.457589495942</v>
          </cell>
          <cell r="K36">
            <v>-2376.9816796161967</v>
          </cell>
          <cell r="L36">
            <v>10903.899664341829</v>
          </cell>
          <cell r="M36">
            <v>4319.0330306100013</v>
          </cell>
          <cell r="N36">
            <v>-8056.1433448810949</v>
          </cell>
          <cell r="O36">
            <v>-496.39710671092087</v>
          </cell>
          <cell r="P36">
            <v>-13418.85756416571</v>
          </cell>
          <cell r="Q36">
            <v>-7014.2780542143455</v>
          </cell>
          <cell r="R36">
            <v>10511.79502793495</v>
          </cell>
          <cell r="S36">
            <v>-5195.8749553871685</v>
          </cell>
          <cell r="T36">
            <v>-13226.304946761051</v>
          </cell>
          <cell r="U36">
            <v>-18856.504288406719</v>
          </cell>
          <cell r="V36">
            <v>-1760.4812740770203</v>
          </cell>
          <cell r="W36">
            <v>-35927.650067908806</v>
          </cell>
          <cell r="X36">
            <v>12399.931110386548</v>
          </cell>
          <cell r="Y36">
            <v>-1566.3269799311474</v>
          </cell>
          <cell r="Z36">
            <v>98.493132867392262</v>
          </cell>
          <cell r="AA36">
            <v>2619.9232988667304</v>
          </cell>
          <cell r="AB36">
            <v>-2785.6427132710373</v>
          </cell>
          <cell r="AC36">
            <v>1691.99492461622</v>
          </cell>
          <cell r="AD36">
            <v>10163.157335445281</v>
          </cell>
        </row>
        <row r="37">
          <cell r="A37" t="str">
            <v>Tax rate %</v>
          </cell>
          <cell r="B37">
            <v>0.33133679420967427</v>
          </cell>
          <cell r="C37">
            <v>0.33013244328028379</v>
          </cell>
          <cell r="D37">
            <v>0.33009246680352677</v>
          </cell>
          <cell r="G37">
            <v>0.32419316320511465</v>
          </cell>
          <cell r="H37">
            <v>0.32982895230617548</v>
          </cell>
          <cell r="I37">
            <v>0.32919951216182147</v>
          </cell>
          <cell r="J37">
            <v>0.33013214316295664</v>
          </cell>
          <cell r="K37">
            <v>0.33027789688049575</v>
          </cell>
          <cell r="L37">
            <v>0.32744742414101569</v>
          </cell>
          <cell r="M37">
            <v>0.32977094113048455</v>
          </cell>
          <cell r="N37">
            <v>0.33008194540024166</v>
          </cell>
          <cell r="O37">
            <v>0.33133495926865508</v>
          </cell>
          <cell r="P37">
            <v>0.33009839836119664</v>
          </cell>
          <cell r="Q37">
            <v>0.33</v>
          </cell>
          <cell r="R37">
            <v>0.32978039309694068</v>
          </cell>
          <cell r="S37">
            <v>0.33019064583848162</v>
          </cell>
          <cell r="T37">
            <v>0.33009983130818071</v>
          </cell>
          <cell r="U37">
            <v>0.33017509878487283</v>
          </cell>
          <cell r="V37">
            <v>0.33037532387164398</v>
          </cell>
          <cell r="W37">
            <v>0.33001837127508482</v>
          </cell>
          <cell r="X37">
            <v>0.33</v>
          </cell>
          <cell r="Y37">
            <v>0.33</v>
          </cell>
          <cell r="Z37">
            <v>0.33</v>
          </cell>
          <cell r="AA37">
            <v>0.33</v>
          </cell>
          <cell r="AB37">
            <v>0.33</v>
          </cell>
          <cell r="AC37">
            <v>0.33</v>
          </cell>
          <cell r="AD37">
            <v>0.33</v>
          </cell>
        </row>
        <row r="38">
          <cell r="A38" t="str">
            <v>FX on Zerotax - taxa mensal vs taxa de dez</v>
          </cell>
          <cell r="R38">
            <v>-871.23494586192101</v>
          </cell>
          <cell r="AD38">
            <v>673.56777371954706</v>
          </cell>
        </row>
        <row r="39">
          <cell r="A39" t="str">
            <v>Tax Adjust (hyper Tax adjst to zero NH)</v>
          </cell>
          <cell r="B39">
            <v>-16348.786201717741</v>
          </cell>
          <cell r="C39">
            <v>-683.73681990455259</v>
          </cell>
          <cell r="D39">
            <v>22161.6954063759</v>
          </cell>
          <cell r="G39">
            <v>2708.8658151393179</v>
          </cell>
          <cell r="H39">
            <v>-975.96415164137477</v>
          </cell>
          <cell r="I39">
            <v>-3611.8728543530292</v>
          </cell>
          <cell r="J39">
            <v>4422.0967017780868</v>
          </cell>
          <cell r="K39">
            <v>-1209.9063085221794</v>
          </cell>
          <cell r="L39">
            <v>-8069.2533616744004</v>
          </cell>
          <cell r="M39">
            <v>-2223.3546352605686</v>
          </cell>
          <cell r="N39">
            <v>1663.6072118446746</v>
          </cell>
          <cell r="O39">
            <v>-2573.9833223021656</v>
          </cell>
          <cell r="P39">
            <v>4648.8809669779521</v>
          </cell>
          <cell r="Q39">
            <v>41.361245594107977</v>
          </cell>
          <cell r="R39">
            <v>-10298.028563436241</v>
          </cell>
          <cell r="S39">
            <v>2364.8309872275022</v>
          </cell>
          <cell r="T39">
            <v>3361.2212306931237</v>
          </cell>
          <cell r="U39">
            <v>4614.7340811080467</v>
          </cell>
          <cell r="V39">
            <v>-1690.9021302751175</v>
          </cell>
          <cell r="W39">
            <v>13511.811237622345</v>
          </cell>
          <cell r="X39">
            <v>-7620</v>
          </cell>
          <cell r="Y39">
            <v>636</v>
          </cell>
          <cell r="Z39">
            <v>-1042</v>
          </cell>
          <cell r="AA39">
            <v>-3550</v>
          </cell>
          <cell r="AB39">
            <v>1825</v>
          </cell>
          <cell r="AC39">
            <v>-2618</v>
          </cell>
          <cell r="AD39">
            <v>-11150</v>
          </cell>
        </row>
        <row r="40">
          <cell r="A40" t="str">
            <v>CP E.Benefits credits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W/H tax on TJLP ( 15% )</v>
          </cell>
          <cell r="B41">
            <v>0</v>
          </cell>
          <cell r="C41">
            <v>0</v>
          </cell>
          <cell r="D41">
            <v>0</v>
          </cell>
        </row>
        <row r="42">
          <cell r="A42" t="str">
            <v>TJLP taxes to dividend tax</v>
          </cell>
          <cell r="B42">
            <v>0</v>
          </cell>
          <cell r="C42">
            <v>0</v>
          </cell>
          <cell r="D42">
            <v>0</v>
          </cell>
        </row>
        <row r="43">
          <cell r="A43" t="str">
            <v>Other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TAX CREDITS</v>
          </cell>
          <cell r="B44">
            <v>-16348.786201717741</v>
          </cell>
          <cell r="C44">
            <v>-683.73681990455259</v>
          </cell>
          <cell r="D44">
            <v>22161.6954063759</v>
          </cell>
          <cell r="G44">
            <v>2708.8658151393179</v>
          </cell>
          <cell r="H44">
            <v>-975.96415164137477</v>
          </cell>
          <cell r="I44">
            <v>-3611.8728543530292</v>
          </cell>
          <cell r="J44">
            <v>4422.0967017780868</v>
          </cell>
          <cell r="K44">
            <v>-1209.9063085221794</v>
          </cell>
          <cell r="L44">
            <v>-8069.2533616744004</v>
          </cell>
          <cell r="M44">
            <v>-2223.3546352605686</v>
          </cell>
          <cell r="N44">
            <v>1663.6072118446746</v>
          </cell>
          <cell r="O44">
            <v>-2573.9833223021656</v>
          </cell>
          <cell r="P44">
            <v>4648.8809669779521</v>
          </cell>
          <cell r="Q44">
            <v>41.361245594107977</v>
          </cell>
          <cell r="R44">
            <v>-10298.028563436241</v>
          </cell>
          <cell r="S44">
            <v>2364.8309872275022</v>
          </cell>
          <cell r="T44">
            <v>3361.2212306931237</v>
          </cell>
          <cell r="U44">
            <v>4614.7340811080467</v>
          </cell>
          <cell r="V44">
            <v>-1690.9021302751175</v>
          </cell>
          <cell r="W44">
            <v>13511.811237622345</v>
          </cell>
          <cell r="X44">
            <v>-7620</v>
          </cell>
          <cell r="Y44">
            <v>636</v>
          </cell>
          <cell r="Z44">
            <v>-1042</v>
          </cell>
          <cell r="AA44">
            <v>-3550</v>
          </cell>
          <cell r="AB44">
            <v>1825</v>
          </cell>
          <cell r="AC44">
            <v>-2618</v>
          </cell>
          <cell r="AD44">
            <v>-11150</v>
          </cell>
        </row>
        <row r="46">
          <cell r="A46" t="str">
            <v>TOTAL TAXES ( R$ )</v>
          </cell>
          <cell r="B46">
            <v>-27870.513157239275</v>
          </cell>
          <cell r="C46">
            <v>-53702.590017184877</v>
          </cell>
          <cell r="D46">
            <v>-52805.120126164868</v>
          </cell>
          <cell r="G46">
            <v>-1590.0105694666649</v>
          </cell>
          <cell r="H46">
            <v>2880.6087717508872</v>
          </cell>
          <cell r="I46">
            <v>2556.8563216746657</v>
          </cell>
          <cell r="J46">
            <v>-8069.3608877178549</v>
          </cell>
          <cell r="K46">
            <v>-3586.8879881383764</v>
          </cell>
          <cell r="L46">
            <v>2834.6463026674282</v>
          </cell>
          <cell r="M46">
            <v>2095.6783953494328</v>
          </cell>
          <cell r="N46">
            <v>-6392.5361330364203</v>
          </cell>
          <cell r="O46">
            <v>-3070.3804290130865</v>
          </cell>
          <cell r="P46">
            <v>-8769.9765971877569</v>
          </cell>
          <cell r="Q46">
            <v>-6972.9168086202371</v>
          </cell>
          <cell r="R46">
            <v>213.76646449870896</v>
          </cell>
          <cell r="S46">
            <v>-2831.0439681596663</v>
          </cell>
          <cell r="T46">
            <v>-9865.0837160679275</v>
          </cell>
          <cell r="U46">
            <v>-14241.770207298672</v>
          </cell>
          <cell r="V46">
            <v>-3451.3834043521379</v>
          </cell>
          <cell r="W46">
            <v>-22415.838830286462</v>
          </cell>
          <cell r="X46">
            <v>4779.9311103865475</v>
          </cell>
          <cell r="Y46">
            <v>-930.32697993114743</v>
          </cell>
          <cell r="Z46">
            <v>-943.50686713260779</v>
          </cell>
          <cell r="AA46">
            <v>-930.07670113326958</v>
          </cell>
          <cell r="AB46">
            <v>-960.64271327103734</v>
          </cell>
          <cell r="AC46">
            <v>-926.00507538377997</v>
          </cell>
          <cell r="AD46">
            <v>-986.84266455471879</v>
          </cell>
        </row>
        <row r="47">
          <cell r="A47" t="str">
            <v>TOTAL TAXES ( R$ ) YTD</v>
          </cell>
          <cell r="G47">
            <v>-1590.0105694666649</v>
          </cell>
          <cell r="H47">
            <v>1290.5982022842222</v>
          </cell>
          <cell r="I47">
            <v>3847.4545239588879</v>
          </cell>
          <cell r="J47">
            <v>-4221.906363758967</v>
          </cell>
          <cell r="K47">
            <v>-7808.7943518973434</v>
          </cell>
          <cell r="L47">
            <v>-4974.1480492299152</v>
          </cell>
          <cell r="M47">
            <v>-2878.4696538804824</v>
          </cell>
          <cell r="N47">
            <v>-9271.0057869169032</v>
          </cell>
          <cell r="O47">
            <v>-12341.38621592999</v>
          </cell>
          <cell r="P47">
            <v>-21111.362813117747</v>
          </cell>
          <cell r="Q47">
            <v>-28084.279621737984</v>
          </cell>
          <cell r="R47">
            <v>-27870.513157239275</v>
          </cell>
          <cell r="S47">
            <v>-2831.0439681596663</v>
          </cell>
          <cell r="T47">
            <v>-12696.127684227595</v>
          </cell>
          <cell r="U47">
            <v>-26937.897891526267</v>
          </cell>
          <cell r="V47">
            <v>-30389.281295878405</v>
          </cell>
          <cell r="W47">
            <v>-52805.120126164868</v>
          </cell>
          <cell r="X47">
            <v>-48025.18901577832</v>
          </cell>
          <cell r="Y47">
            <v>-48955.515995709466</v>
          </cell>
          <cell r="Z47">
            <v>-49899.022862842074</v>
          </cell>
          <cell r="AA47">
            <v>-50829.099563975346</v>
          </cell>
          <cell r="AB47">
            <v>-51789.742277246383</v>
          </cell>
          <cell r="AC47">
            <v>-52715.747352630162</v>
          </cell>
          <cell r="AD47">
            <v>-53702.590017184877</v>
          </cell>
        </row>
        <row r="49">
          <cell r="A49" t="str">
            <v>Total Tax P&amp;L Hyper ( L/C)</v>
          </cell>
          <cell r="B49">
            <v>-23522.595999999998</v>
          </cell>
          <cell r="C49">
            <v>-46651.807210924562</v>
          </cell>
          <cell r="D49">
            <v>-72425</v>
          </cell>
          <cell r="G49">
            <v>-4299</v>
          </cell>
          <cell r="H49">
            <v>4678</v>
          </cell>
          <cell r="I49">
            <v>6591</v>
          </cell>
          <cell r="J49">
            <v>-12068</v>
          </cell>
          <cell r="K49">
            <v>-1937</v>
          </cell>
          <cell r="L49">
            <v>11324</v>
          </cell>
          <cell r="M49">
            <v>4748</v>
          </cell>
          <cell r="N49">
            <v>-7615</v>
          </cell>
          <cell r="O49">
            <v>-64.596000000000004</v>
          </cell>
          <cell r="P49">
            <v>-12958</v>
          </cell>
          <cell r="Q49">
            <v>-6557</v>
          </cell>
          <cell r="R49">
            <v>-5365</v>
          </cell>
          <cell r="S49">
            <v>-4720</v>
          </cell>
          <cell r="T49">
            <v>-12764</v>
          </cell>
          <cell r="U49">
            <v>-18335</v>
          </cell>
          <cell r="V49">
            <v>-1249</v>
          </cell>
          <cell r="W49">
            <v>-35357</v>
          </cell>
          <cell r="X49">
            <v>12937.441110386548</v>
          </cell>
          <cell r="Y49">
            <v>-1010.8769799311475</v>
          </cell>
          <cell r="Z49">
            <v>654.28813286739228</v>
          </cell>
          <cell r="AA49">
            <v>3157.4677988667304</v>
          </cell>
          <cell r="AB49">
            <v>-2229.8477132710373</v>
          </cell>
          <cell r="AC49">
            <v>2229.5049246162198</v>
          </cell>
          <cell r="AD49">
            <v>10035.215515540729</v>
          </cell>
        </row>
        <row r="51">
          <cell r="A51" t="str">
            <v>TAXES   ( US$  Hyper P&amp;L )</v>
          </cell>
        </row>
        <row r="52">
          <cell r="A52" t="str">
            <v>Income Tax</v>
          </cell>
          <cell r="B52">
            <v>-6317.3168118847452</v>
          </cell>
          <cell r="C52">
            <v>-24017.703058689851</v>
          </cell>
          <cell r="D52">
            <v>-33853.544350074349</v>
          </cell>
          <cell r="G52">
            <v>-2385.0166181793993</v>
          </cell>
          <cell r="H52">
            <v>2180.891988178324</v>
          </cell>
          <cell r="I52">
            <v>3530.3637074406502</v>
          </cell>
          <cell r="J52">
            <v>-6914.0217757860037</v>
          </cell>
          <cell r="K52">
            <v>-1301.3974695898678</v>
          </cell>
          <cell r="L52">
            <v>6058.2066535083195</v>
          </cell>
          <cell r="M52">
            <v>2433.3432094456748</v>
          </cell>
          <cell r="N52">
            <v>-4417.9890103327925</v>
          </cell>
          <cell r="O52">
            <v>-269.24579068000349</v>
          </cell>
          <cell r="P52">
            <v>-7028.7975921099996</v>
          </cell>
          <cell r="Q52">
            <v>-3579.3860910655803</v>
          </cell>
          <cell r="R52">
            <v>5375.7319772859328</v>
          </cell>
          <cell r="S52">
            <v>-2635.8673648679105</v>
          </cell>
          <cell r="T52">
            <v>-6466.3404884714773</v>
          </cell>
          <cell r="U52">
            <v>-8723.0188838169488</v>
          </cell>
          <cell r="V52">
            <v>-805.77227914505215</v>
          </cell>
          <cell r="W52">
            <v>-15222.545333772961</v>
          </cell>
          <cell r="X52">
            <v>5391.4900467960715</v>
          </cell>
          <cell r="Y52">
            <v>-681.0389708740629</v>
          </cell>
          <cell r="Z52">
            <v>42.824814170742158</v>
          </cell>
          <cell r="AA52">
            <v>1139.1426503472544</v>
          </cell>
          <cell r="AB52">
            <v>-1211.1974517302472</v>
          </cell>
          <cell r="AC52">
            <v>735.67939322313248</v>
          </cell>
          <cell r="AD52">
            <v>4418.9408094516084</v>
          </cell>
        </row>
        <row r="53">
          <cell r="A53" t="str">
            <v>Tax Adjust (hyper Tax adjst to zero NH)</v>
          </cell>
          <cell r="B53">
            <v>-8360.8398290466102</v>
          </cell>
          <cell r="C53">
            <v>-297.2768782193707</v>
          </cell>
          <cell r="D53">
            <v>9928.7843217806294</v>
          </cell>
          <cell r="G53">
            <v>1502.8787542392934</v>
          </cell>
          <cell r="H53">
            <v>-551.90772775319749</v>
          </cell>
          <cell r="I53">
            <v>-2067.0748345462389</v>
          </cell>
          <cell r="J53">
            <v>2447.6305244341711</v>
          </cell>
          <cell r="K53">
            <v>-662.42370391589327</v>
          </cell>
          <cell r="L53">
            <v>-4483.277167746297</v>
          </cell>
          <cell r="M53">
            <v>-1252.6380015058044</v>
          </cell>
          <cell r="N53">
            <v>912.32219497561948</v>
          </cell>
          <cell r="O53">
            <v>-1396.1285540166946</v>
          </cell>
          <cell r="P53">
            <v>2435.0838505030515</v>
          </cell>
          <cell r="Q53">
            <v>21.1066436266733</v>
          </cell>
          <cell r="R53">
            <v>-5266.4118073412928</v>
          </cell>
          <cell r="S53">
            <v>1199.6787598205117</v>
          </cell>
          <cell r="T53">
            <v>1643.3010596858683</v>
          </cell>
          <cell r="U53">
            <v>2134.7759859205826</v>
          </cell>
          <cell r="V53">
            <v>-773.92590502692133</v>
          </cell>
          <cell r="W53">
            <v>5724.9544213805884</v>
          </cell>
          <cell r="X53">
            <v>-3313.1759999999999</v>
          </cell>
          <cell r="Y53">
            <v>276.53280000000001</v>
          </cell>
          <cell r="Z53">
            <v>-453.0616</v>
          </cell>
          <cell r="AA53">
            <v>-1543.54</v>
          </cell>
          <cell r="AB53">
            <v>793.51</v>
          </cell>
          <cell r="AC53">
            <v>-1138.3063999999999</v>
          </cell>
          <cell r="AD53">
            <v>-4848.0200000000004</v>
          </cell>
        </row>
        <row r="54">
          <cell r="A54" t="str">
            <v>Economic adjustment</v>
          </cell>
          <cell r="B54">
            <v>5545</v>
          </cell>
          <cell r="C54">
            <v>11466.145362556606</v>
          </cell>
          <cell r="D54">
            <v>13395.5</v>
          </cell>
          <cell r="G54">
            <v>501</v>
          </cell>
          <cell r="H54">
            <v>-1322</v>
          </cell>
          <cell r="I54">
            <v>-803</v>
          </cell>
          <cell r="J54">
            <v>2098</v>
          </cell>
          <cell r="K54">
            <v>750</v>
          </cell>
          <cell r="L54">
            <v>-1038</v>
          </cell>
          <cell r="M54">
            <v>-912</v>
          </cell>
          <cell r="N54">
            <v>1682</v>
          </cell>
          <cell r="O54">
            <v>718</v>
          </cell>
          <cell r="P54">
            <v>2227</v>
          </cell>
          <cell r="Q54">
            <v>1789</v>
          </cell>
          <cell r="R54">
            <v>-145</v>
          </cell>
          <cell r="S54">
            <v>535.5</v>
          </cell>
          <cell r="T54">
            <v>2489</v>
          </cell>
          <cell r="U54">
            <v>3887</v>
          </cell>
          <cell r="V54">
            <v>813</v>
          </cell>
          <cell r="W54">
            <v>5671</v>
          </cell>
          <cell r="X54">
            <v>-1929.3546374433936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 t="str">
            <v>E/R on W/H tax reversal - Equity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15% W/H Equity Loan 99</v>
          </cell>
          <cell r="B56">
            <v>2846.6286764705883</v>
          </cell>
          <cell r="C56">
            <v>2851.8150000000001</v>
          </cell>
          <cell r="D56">
            <v>1184.25</v>
          </cell>
          <cell r="G56">
            <v>0</v>
          </cell>
          <cell r="H56">
            <v>464</v>
          </cell>
          <cell r="I56">
            <v>241</v>
          </cell>
          <cell r="J56">
            <v>232.72867647058823</v>
          </cell>
          <cell r="K56">
            <v>241.5</v>
          </cell>
          <cell r="L56">
            <v>233.7</v>
          </cell>
          <cell r="M56">
            <v>241.65</v>
          </cell>
          <cell r="N56">
            <v>241.65</v>
          </cell>
          <cell r="O56">
            <v>233.7</v>
          </cell>
          <cell r="P56">
            <v>241.5</v>
          </cell>
          <cell r="Q56">
            <v>233.7</v>
          </cell>
          <cell r="R56">
            <v>241.5</v>
          </cell>
          <cell r="S56">
            <v>241.64999999999998</v>
          </cell>
          <cell r="T56">
            <v>225.9</v>
          </cell>
          <cell r="U56">
            <v>241.5</v>
          </cell>
          <cell r="V56">
            <v>233.7</v>
          </cell>
          <cell r="W56">
            <v>241.5</v>
          </cell>
          <cell r="X56">
            <v>233.7</v>
          </cell>
          <cell r="Y56">
            <v>241.5</v>
          </cell>
          <cell r="Z56">
            <v>241.64999999999998</v>
          </cell>
          <cell r="AA56">
            <v>233.71499999999997</v>
          </cell>
          <cell r="AB56">
            <v>241.64999999999998</v>
          </cell>
          <cell r="AC56">
            <v>233.7</v>
          </cell>
          <cell r="AD56">
            <v>241.64999999999998</v>
          </cell>
        </row>
        <row r="57">
          <cell r="A57" t="str">
            <v>3%  Add´l interest</v>
          </cell>
          <cell r="B57">
            <v>3748.9619779644054</v>
          </cell>
          <cell r="C57">
            <v>3682.4915706401962</v>
          </cell>
          <cell r="D57">
            <v>1553.3330941768634</v>
          </cell>
          <cell r="G57">
            <v>334.81466073414902</v>
          </cell>
          <cell r="H57">
            <v>311.65874304783102</v>
          </cell>
          <cell r="I57">
            <v>319.96913236929936</v>
          </cell>
          <cell r="J57">
            <v>308.44456062291425</v>
          </cell>
          <cell r="K57">
            <v>309.26392102335933</v>
          </cell>
          <cell r="L57">
            <v>283.26549054505011</v>
          </cell>
          <cell r="M57">
            <v>322.85959288097899</v>
          </cell>
          <cell r="N57">
            <v>315.97746384872096</v>
          </cell>
          <cell r="O57">
            <v>302.56631278086769</v>
          </cell>
          <cell r="P57">
            <v>321.71154616240261</v>
          </cell>
          <cell r="Q57">
            <v>316.63814238042272</v>
          </cell>
          <cell r="R57">
            <v>301.79241156840931</v>
          </cell>
          <cell r="S57">
            <v>333.94355617352596</v>
          </cell>
          <cell r="T57">
            <v>300.46775601779774</v>
          </cell>
          <cell r="U57">
            <v>299.7040737875418</v>
          </cell>
          <cell r="V57">
            <v>318.04914497775309</v>
          </cell>
          <cell r="W57">
            <v>301.16856322024478</v>
          </cell>
          <cell r="X57">
            <v>294.49659469999995</v>
          </cell>
          <cell r="Y57">
            <v>296.02284469999995</v>
          </cell>
          <cell r="Z57">
            <v>302.08659469999992</v>
          </cell>
          <cell r="AA57">
            <v>304.35534469999993</v>
          </cell>
          <cell r="AB57">
            <v>309.29735510666671</v>
          </cell>
          <cell r="AC57">
            <v>301.96284469999995</v>
          </cell>
          <cell r="AD57">
            <v>320.9368978566668</v>
          </cell>
        </row>
        <row r="58">
          <cell r="A58" t="str">
            <v>Total Tax</v>
          </cell>
          <cell r="B58">
            <v>-2537.5659864963627</v>
          </cell>
          <cell r="C58">
            <v>-6314.5280037124185</v>
          </cell>
          <cell r="D58">
            <v>-7791.6769341168583</v>
          </cell>
          <cell r="G58">
            <v>-46.323203205956929</v>
          </cell>
          <cell r="H58">
            <v>1082.6430034729576</v>
          </cell>
          <cell r="I58">
            <v>1221.2580052637106</v>
          </cell>
          <cell r="J58">
            <v>-1827.2180142583302</v>
          </cell>
          <cell r="K58">
            <v>-663.05725248240185</v>
          </cell>
          <cell r="L58">
            <v>1053.8949763070727</v>
          </cell>
          <cell r="M58">
            <v>833.2148008208494</v>
          </cell>
          <cell r="N58">
            <v>-1266.039351508452</v>
          </cell>
          <cell r="O58">
            <v>-411.10803191583028</v>
          </cell>
          <cell r="P58">
            <v>-1803.5021954445456</v>
          </cell>
          <cell r="Q58">
            <v>-1218.9413050584842</v>
          </cell>
          <cell r="R58">
            <v>507.61258151304924</v>
          </cell>
          <cell r="S58">
            <v>-325.09504887387288</v>
          </cell>
          <cell r="T58">
            <v>-1807.6716727678111</v>
          </cell>
          <cell r="U58">
            <v>-2160.0388241088244</v>
          </cell>
          <cell r="V58">
            <v>-214.94903919422035</v>
          </cell>
          <cell r="W58">
            <v>-3283.9223491721291</v>
          </cell>
          <cell r="X58">
            <v>677.15600405267787</v>
          </cell>
          <cell r="Y58">
            <v>133.01667382593706</v>
          </cell>
          <cell r="Z58">
            <v>133.49980887074207</v>
          </cell>
          <cell r="AA58">
            <v>133.67299504725435</v>
          </cell>
          <cell r="AB58">
            <v>133.25990337641952</v>
          </cell>
          <cell r="AC58">
            <v>133.03583792313248</v>
          </cell>
          <cell r="AD58">
            <v>133.50770730827475</v>
          </cell>
        </row>
        <row r="274">
          <cell r="A274" t="str">
            <v>BRAZIL</v>
          </cell>
        </row>
        <row r="275">
          <cell r="A275" t="str">
            <v>TAX COMPUTATION  ( L/C ´000 )</v>
          </cell>
        </row>
        <row r="276">
          <cell r="A276" t="str">
            <v xml:space="preserve">JUNE 2001 ESTIMATES - </v>
          </cell>
        </row>
        <row r="278">
          <cell r="M278">
            <v>36914.471198611114</v>
          </cell>
          <cell r="Y278">
            <v>37069.782539236112</v>
          </cell>
        </row>
        <row r="279">
          <cell r="A279" t="str">
            <v>DESCRIPTION</v>
          </cell>
          <cell r="B279" t="str">
            <v>95 A</v>
          </cell>
          <cell r="G279" t="str">
            <v>96 A</v>
          </cell>
          <cell r="H279" t="str">
            <v>97 A</v>
          </cell>
          <cell r="I279" t="str">
            <v>98 A</v>
          </cell>
          <cell r="J279" t="str">
            <v>1999 A</v>
          </cell>
          <cell r="K279" t="str">
            <v>2000B</v>
          </cell>
          <cell r="L279" t="str">
            <v>LE 2</v>
          </cell>
          <cell r="M279" t="str">
            <v>2000 A</v>
          </cell>
          <cell r="S279" t="str">
            <v>96 A</v>
          </cell>
          <cell r="T279" t="str">
            <v>97 A</v>
          </cell>
          <cell r="U279" t="str">
            <v>98 A</v>
          </cell>
          <cell r="V279" t="str">
            <v>2000 A</v>
          </cell>
          <cell r="W279" t="str">
            <v>2000B</v>
          </cell>
          <cell r="X279" t="str">
            <v>LE 2</v>
          </cell>
          <cell r="Y279" t="str">
            <v>2001 LE 06</v>
          </cell>
        </row>
        <row r="280">
          <cell r="L280" t="str">
            <v>Going Out</v>
          </cell>
          <cell r="X280" t="str">
            <v>Going Out</v>
          </cell>
        </row>
        <row r="281">
          <cell r="A281" t="str">
            <v>OPER. PROFIT</v>
          </cell>
          <cell r="B281">
            <v>93863</v>
          </cell>
          <cell r="G281">
            <v>155384</v>
          </cell>
          <cell r="H281">
            <v>104464</v>
          </cell>
          <cell r="I281">
            <v>150516</v>
          </cell>
          <cell r="J281">
            <v>189397.09830759393</v>
          </cell>
          <cell r="K281">
            <v>204959</v>
          </cell>
          <cell r="L281">
            <v>178040</v>
          </cell>
          <cell r="M281">
            <v>185036.01399999997</v>
          </cell>
          <cell r="S281">
            <v>155384</v>
          </cell>
          <cell r="T281">
            <v>104464</v>
          </cell>
          <cell r="U281">
            <v>150516</v>
          </cell>
          <cell r="V281">
            <v>185036.014</v>
          </cell>
          <cell r="W281">
            <v>204959</v>
          </cell>
          <cell r="X281">
            <v>178040</v>
          </cell>
          <cell r="Y281">
            <v>186485.59396053862</v>
          </cell>
        </row>
        <row r="283">
          <cell r="A283" t="str">
            <v>Other Exp / (Inc)</v>
          </cell>
          <cell r="B283">
            <v>13073</v>
          </cell>
          <cell r="G283">
            <v>14934</v>
          </cell>
          <cell r="H283">
            <v>-23829</v>
          </cell>
          <cell r="I283">
            <v>8116</v>
          </cell>
          <cell r="J283">
            <v>38768.724399999992</v>
          </cell>
          <cell r="K283">
            <v>18937</v>
          </cell>
          <cell r="L283">
            <v>17104</v>
          </cell>
          <cell r="M283">
            <v>15535.428</v>
          </cell>
          <cell r="S283">
            <v>14934</v>
          </cell>
          <cell r="T283">
            <v>-23829</v>
          </cell>
          <cell r="U283">
            <v>8116</v>
          </cell>
          <cell r="V283">
            <v>15535.428</v>
          </cell>
          <cell r="W283">
            <v>18937</v>
          </cell>
          <cell r="X283">
            <v>17104</v>
          </cell>
          <cell r="Y283">
            <v>22602.131095045195</v>
          </cell>
        </row>
        <row r="284">
          <cell r="A284" t="str">
            <v>Interest Exp. ( P&amp;L)</v>
          </cell>
          <cell r="B284">
            <v>28313</v>
          </cell>
          <cell r="G284">
            <v>33015</v>
          </cell>
          <cell r="H284">
            <v>47123</v>
          </cell>
          <cell r="I284">
            <v>70526</v>
          </cell>
          <cell r="J284">
            <v>77402.747615690416</v>
          </cell>
          <cell r="K284">
            <v>87281</v>
          </cell>
          <cell r="L284">
            <v>80484</v>
          </cell>
          <cell r="M284">
            <v>76938.483085392872</v>
          </cell>
          <cell r="S284">
            <v>33015</v>
          </cell>
          <cell r="T284">
            <v>47123</v>
          </cell>
          <cell r="U284">
            <v>70526</v>
          </cell>
          <cell r="V284">
            <v>76938.483085392872</v>
          </cell>
          <cell r="W284">
            <v>87281</v>
          </cell>
          <cell r="X284">
            <v>80484</v>
          </cell>
          <cell r="Y284">
            <v>93254.10999076275</v>
          </cell>
        </row>
        <row r="285">
          <cell r="A285" t="str">
            <v>Interest Exp. on Equity Loan</v>
          </cell>
          <cell r="J285">
            <v>35098.619522335925</v>
          </cell>
          <cell r="K285">
            <v>38498</v>
          </cell>
          <cell r="L285">
            <v>35652</v>
          </cell>
          <cell r="M285">
            <v>34882.492044089333</v>
          </cell>
          <cell r="V285">
            <v>34882.492044089333</v>
          </cell>
          <cell r="W285">
            <v>38498</v>
          </cell>
          <cell r="X285">
            <v>35652</v>
          </cell>
          <cell r="Y285">
            <v>42159.404818317111</v>
          </cell>
        </row>
        <row r="286">
          <cell r="A286" t="str">
            <v>Interest Inc.</v>
          </cell>
          <cell r="J286">
            <v>-3901</v>
          </cell>
          <cell r="K286">
            <v>-1076</v>
          </cell>
          <cell r="L286">
            <v>-240</v>
          </cell>
          <cell r="M286">
            <v>-1975.6469999999999</v>
          </cell>
          <cell r="V286">
            <v>-1975.6469999999999</v>
          </cell>
          <cell r="W286">
            <v>-1076</v>
          </cell>
          <cell r="X286">
            <v>-240</v>
          </cell>
          <cell r="Y286">
            <v>-2730.9176964311241</v>
          </cell>
        </row>
        <row r="288">
          <cell r="A288" t="str">
            <v>NPBT</v>
          </cell>
          <cell r="B288">
            <v>52477</v>
          </cell>
          <cell r="G288">
            <v>107435</v>
          </cell>
          <cell r="H288">
            <v>81170</v>
          </cell>
          <cell r="I288">
            <v>71874</v>
          </cell>
          <cell r="J288">
            <v>42028.006769567583</v>
          </cell>
          <cell r="K288">
            <v>61321</v>
          </cell>
          <cell r="L288">
            <v>45039</v>
          </cell>
          <cell r="M288">
            <v>59655.257870517758</v>
          </cell>
          <cell r="S288">
            <v>107435</v>
          </cell>
          <cell r="T288">
            <v>81170</v>
          </cell>
          <cell r="U288">
            <v>71874</v>
          </cell>
          <cell r="V288">
            <v>59655.257870517788</v>
          </cell>
          <cell r="W288">
            <v>61321</v>
          </cell>
          <cell r="X288">
            <v>45039</v>
          </cell>
          <cell r="Y288">
            <v>31200.865752844693</v>
          </cell>
        </row>
        <row r="290">
          <cell r="A290" t="str">
            <v>Transaction loss</v>
          </cell>
          <cell r="B290">
            <v>3115</v>
          </cell>
          <cell r="G290">
            <v>-2198</v>
          </cell>
          <cell r="H290">
            <v>-2849</v>
          </cell>
          <cell r="I290">
            <v>-1476</v>
          </cell>
          <cell r="J290">
            <v>-3132.3547513845806</v>
          </cell>
          <cell r="K290">
            <v>322</v>
          </cell>
          <cell r="L290">
            <v>729</v>
          </cell>
          <cell r="M290">
            <v>354.44516050341099</v>
          </cell>
          <cell r="N290" t="str">
            <v>CFN L1292 - CFN6 TAX COMP</v>
          </cell>
          <cell r="S290">
            <v>-2198</v>
          </cell>
          <cell r="T290">
            <v>-2849</v>
          </cell>
          <cell r="U290">
            <v>-1476</v>
          </cell>
          <cell r="V290">
            <v>354.44516050341099</v>
          </cell>
          <cell r="W290">
            <v>322</v>
          </cell>
          <cell r="X290">
            <v>729</v>
          </cell>
          <cell r="Y290">
            <v>1332.2239998725204</v>
          </cell>
        </row>
        <row r="291">
          <cell r="A291" t="str">
            <v>Debt deductible Devaluation</v>
          </cell>
          <cell r="B291">
            <v>-64465</v>
          </cell>
          <cell r="G291">
            <v>-35002</v>
          </cell>
          <cell r="H291">
            <v>-33720</v>
          </cell>
          <cell r="I291">
            <v>-53720</v>
          </cell>
          <cell r="J291">
            <v>-340404.29291900236</v>
          </cell>
          <cell r="K291">
            <v>-91685</v>
          </cell>
          <cell r="L291">
            <v>-96512</v>
          </cell>
          <cell r="M291">
            <v>-98113.062510817937</v>
          </cell>
          <cell r="N291" t="str">
            <v>CFN L1292 - CFN6 TAX COMP</v>
          </cell>
          <cell r="S291">
            <v>-35002</v>
          </cell>
          <cell r="T291">
            <v>-33720</v>
          </cell>
          <cell r="U291">
            <v>-53720</v>
          </cell>
          <cell r="V291">
            <v>-98113.062510817937</v>
          </cell>
          <cell r="W291">
            <v>-91685</v>
          </cell>
          <cell r="X291">
            <v>-96512</v>
          </cell>
          <cell r="Y291">
            <v>-203359.22941103415</v>
          </cell>
        </row>
        <row r="292">
          <cell r="A292" t="str">
            <v>Goodwill amortiz. on M.C.</v>
          </cell>
          <cell r="B292">
            <v>-53353</v>
          </cell>
          <cell r="G292">
            <v>-51729</v>
          </cell>
          <cell r="H292">
            <v>-18152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S292">
            <v>-51729</v>
          </cell>
          <cell r="T292">
            <v>-18152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</row>
        <row r="293">
          <cell r="A293" t="str">
            <v>Depreciation on M.C.</v>
          </cell>
          <cell r="B293">
            <v>-16612</v>
          </cell>
          <cell r="G293">
            <v>-17767</v>
          </cell>
          <cell r="H293">
            <v>-9882</v>
          </cell>
          <cell r="I293">
            <v>-6996</v>
          </cell>
          <cell r="J293">
            <v>-4405</v>
          </cell>
          <cell r="K293">
            <v>-2754</v>
          </cell>
          <cell r="L293">
            <v>-2754</v>
          </cell>
          <cell r="M293">
            <v>-4772</v>
          </cell>
          <cell r="S293">
            <v>-17767</v>
          </cell>
          <cell r="T293">
            <v>-9882</v>
          </cell>
          <cell r="U293">
            <v>-6996</v>
          </cell>
          <cell r="V293">
            <v>-4772</v>
          </cell>
          <cell r="W293">
            <v>-2754</v>
          </cell>
          <cell r="X293">
            <v>-2754</v>
          </cell>
          <cell r="Y293">
            <v>-2756</v>
          </cell>
        </row>
        <row r="294">
          <cell r="A294" t="str">
            <v>Dental Pack tax effect</v>
          </cell>
          <cell r="B294">
            <v>-659</v>
          </cell>
          <cell r="G294">
            <v>-1227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S294">
            <v>-1227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</row>
        <row r="295">
          <cell r="A295" t="str">
            <v>Devaluation Reserve</v>
          </cell>
          <cell r="B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</row>
        <row r="296">
          <cell r="A296" t="str">
            <v>Non Deductible expenses</v>
          </cell>
          <cell r="B296">
            <v>3773</v>
          </cell>
          <cell r="G296">
            <v>933</v>
          </cell>
          <cell r="H296">
            <v>4888</v>
          </cell>
          <cell r="I296">
            <v>-4118</v>
          </cell>
          <cell r="J296">
            <v>10192</v>
          </cell>
          <cell r="K296">
            <v>2011</v>
          </cell>
          <cell r="L296">
            <v>951</v>
          </cell>
          <cell r="M296">
            <v>3237</v>
          </cell>
          <cell r="S296">
            <v>933</v>
          </cell>
          <cell r="T296">
            <v>4888</v>
          </cell>
          <cell r="U296">
            <v>-4118</v>
          </cell>
          <cell r="V296">
            <v>3237</v>
          </cell>
          <cell r="W296">
            <v>2011</v>
          </cell>
          <cell r="X296">
            <v>951</v>
          </cell>
          <cell r="Y296">
            <v>2150</v>
          </cell>
        </row>
        <row r="297">
          <cell r="A297" t="str">
            <v>Monetary correction</v>
          </cell>
          <cell r="B297">
            <v>77712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</row>
        <row r="298">
          <cell r="A298" t="str">
            <v>Interest on capital/Equity Loan</v>
          </cell>
          <cell r="B298">
            <v>0</v>
          </cell>
          <cell r="G298">
            <v>-23989</v>
          </cell>
          <cell r="H298">
            <v>7989</v>
          </cell>
          <cell r="I298">
            <v>0</v>
          </cell>
          <cell r="J298">
            <v>39597</v>
          </cell>
          <cell r="K298">
            <v>0</v>
          </cell>
          <cell r="L298">
            <v>-1113</v>
          </cell>
          <cell r="M298">
            <v>34886.44457</v>
          </cell>
          <cell r="S298">
            <v>-23989</v>
          </cell>
          <cell r="T298">
            <v>7989</v>
          </cell>
          <cell r="U298">
            <v>0</v>
          </cell>
          <cell r="V298">
            <v>34886.44457</v>
          </cell>
          <cell r="W298">
            <v>0</v>
          </cell>
          <cell r="X298">
            <v>-1113</v>
          </cell>
          <cell r="Y298">
            <v>42164.296718235295</v>
          </cell>
        </row>
        <row r="299">
          <cell r="A299" t="str">
            <v xml:space="preserve">Exch.on interest on equity loan </v>
          </cell>
          <cell r="M299">
            <v>6072.1104731637479</v>
          </cell>
          <cell r="Y299">
            <v>14290.534145588228</v>
          </cell>
        </row>
        <row r="300">
          <cell r="A300" t="str">
            <v>Equity Loan 1999 - Interest</v>
          </cell>
          <cell r="M300">
            <v>-37069.67519852941</v>
          </cell>
          <cell r="Y300">
            <v>-44201.381900000008</v>
          </cell>
        </row>
        <row r="301">
          <cell r="A301" t="str">
            <v>Equity Loan 1998 - Exchange</v>
          </cell>
          <cell r="M301">
            <v>-6313.8420330882354</v>
          </cell>
          <cell r="Y301">
            <v>-6536.9267999999956</v>
          </cell>
        </row>
        <row r="302">
          <cell r="A302" t="str">
            <v>Transfer  pricing adjustment</v>
          </cell>
          <cell r="B302">
            <v>0</v>
          </cell>
          <cell r="G302">
            <v>0</v>
          </cell>
          <cell r="H302">
            <v>0</v>
          </cell>
          <cell r="I302">
            <v>340</v>
          </cell>
          <cell r="J302">
            <v>2202</v>
          </cell>
          <cell r="K302">
            <v>1357</v>
          </cell>
          <cell r="L302">
            <v>1357</v>
          </cell>
          <cell r="M302">
            <v>10227</v>
          </cell>
          <cell r="S302">
            <v>0</v>
          </cell>
          <cell r="T302">
            <v>0</v>
          </cell>
          <cell r="U302">
            <v>340</v>
          </cell>
          <cell r="V302">
            <v>10227</v>
          </cell>
          <cell r="W302">
            <v>1357</v>
          </cell>
          <cell r="X302">
            <v>1357</v>
          </cell>
          <cell r="Y302">
            <v>12775</v>
          </cell>
        </row>
        <row r="303">
          <cell r="A303" t="str">
            <v>Royalty expenses</v>
          </cell>
          <cell r="I303">
            <v>-7667</v>
          </cell>
          <cell r="J303">
            <v>-5828.5203585225208</v>
          </cell>
          <cell r="K303">
            <v>-6660</v>
          </cell>
          <cell r="L303">
            <v>-6318</v>
          </cell>
          <cell r="M303">
            <v>-5566.5931844264915</v>
          </cell>
          <cell r="U303">
            <v>-7667</v>
          </cell>
          <cell r="V303">
            <v>-5566.5931844264915</v>
          </cell>
          <cell r="W303">
            <v>-6660</v>
          </cell>
          <cell r="X303">
            <v>-6318</v>
          </cell>
          <cell r="Y303">
            <v>-5617.8231829635051</v>
          </cell>
        </row>
        <row r="304">
          <cell r="A304" t="str">
            <v>Gain /Loss of FA sale</v>
          </cell>
          <cell r="B304">
            <v>-3270</v>
          </cell>
          <cell r="G304">
            <v>-1105</v>
          </cell>
          <cell r="H304">
            <v>-1357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S304">
            <v>-1105</v>
          </cell>
          <cell r="T304">
            <v>-1357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</row>
        <row r="305">
          <cell r="A305" t="str">
            <v>ADJUSTED NPBT</v>
          </cell>
          <cell r="B305">
            <v>-1282</v>
          </cell>
          <cell r="G305">
            <v>-24649</v>
          </cell>
          <cell r="H305">
            <v>28087</v>
          </cell>
          <cell r="I305">
            <v>-1763</v>
          </cell>
          <cell r="J305">
            <v>-259751.16125934184</v>
          </cell>
          <cell r="K305">
            <v>-36088</v>
          </cell>
          <cell r="L305">
            <v>-58621</v>
          </cell>
          <cell r="M305">
            <v>-37402.914852677161</v>
          </cell>
          <cell r="S305">
            <v>-24649</v>
          </cell>
          <cell r="T305">
            <v>28087</v>
          </cell>
          <cell r="U305">
            <v>-1763</v>
          </cell>
          <cell r="V305">
            <v>-91.508094223229818</v>
          </cell>
          <cell r="W305">
            <v>-36088</v>
          </cell>
          <cell r="X305">
            <v>-58621</v>
          </cell>
          <cell r="Y305">
            <v>-158558.44067745691</v>
          </cell>
        </row>
        <row r="307">
          <cell r="A307" t="str">
            <v>Income Tax</v>
          </cell>
          <cell r="J307">
            <v>-64937.790314835474</v>
          </cell>
          <cell r="K307">
            <v>-9022</v>
          </cell>
          <cell r="L307">
            <v>-14655</v>
          </cell>
          <cell r="M307">
            <v>-9350.7287131692865</v>
          </cell>
          <cell r="V307">
            <v>-9350.7287131692865</v>
          </cell>
          <cell r="W307">
            <v>-9022</v>
          </cell>
          <cell r="X307">
            <v>-14655</v>
          </cell>
          <cell r="Y307">
            <v>-39639.610169364234</v>
          </cell>
        </row>
        <row r="308">
          <cell r="A308" t="str">
            <v>Soc. Contr. Tax</v>
          </cell>
          <cell r="J308">
            <v>-21275.092900747353</v>
          </cell>
          <cell r="K308">
            <v>-2887.04</v>
          </cell>
          <cell r="L308">
            <v>-4690</v>
          </cell>
          <cell r="M308">
            <v>-2992.2331882141707</v>
          </cell>
          <cell r="V308">
            <v>-2992.2331882141707</v>
          </cell>
          <cell r="W308">
            <v>-2887.04</v>
          </cell>
          <cell r="X308">
            <v>-4690</v>
          </cell>
          <cell r="Y308">
            <v>-12684.675254196556</v>
          </cell>
        </row>
        <row r="309">
          <cell r="A309" t="str">
            <v>Diff.Base Inc.tax/Soc.Contr</v>
          </cell>
          <cell r="M309">
            <v>-50</v>
          </cell>
          <cell r="Y309">
            <v>-21</v>
          </cell>
        </row>
        <row r="310">
          <cell r="A310" t="str">
            <v>TOTAL TAXES</v>
          </cell>
          <cell r="B310">
            <v>-701</v>
          </cell>
          <cell r="G310">
            <v>-6741</v>
          </cell>
          <cell r="H310">
            <v>8472</v>
          </cell>
          <cell r="I310">
            <v>-582</v>
          </cell>
          <cell r="J310">
            <v>-86212.883215582828</v>
          </cell>
          <cell r="K310">
            <v>-11909</v>
          </cell>
          <cell r="L310">
            <v>-19345</v>
          </cell>
          <cell r="M310">
            <v>-12392.961901383456</v>
          </cell>
          <cell r="S310">
            <v>-6741</v>
          </cell>
          <cell r="T310">
            <v>8472</v>
          </cell>
          <cell r="U310">
            <v>-582</v>
          </cell>
          <cell r="V310">
            <v>-12342.961901383456</v>
          </cell>
          <cell r="W310">
            <v>-11909</v>
          </cell>
          <cell r="X310">
            <v>-19345</v>
          </cell>
          <cell r="Y310">
            <v>-52345.285423560788</v>
          </cell>
        </row>
        <row r="311">
          <cell r="A311" t="str">
            <v>Tax rate %</v>
          </cell>
          <cell r="B311">
            <v>0.54664000000000001</v>
          </cell>
          <cell r="G311">
            <v>0.27347965434703231</v>
          </cell>
          <cell r="H311">
            <v>0.30163420799658203</v>
          </cell>
          <cell r="I311">
            <v>0.33</v>
          </cell>
          <cell r="J311">
            <v>0.33190567001741256</v>
          </cell>
          <cell r="K311">
            <v>0.33000007311605162</v>
          </cell>
          <cell r="L311">
            <v>0.33</v>
          </cell>
          <cell r="M311">
            <v>0.3313367942096741</v>
          </cell>
          <cell r="S311">
            <v>0.27347965434703231</v>
          </cell>
          <cell r="T311">
            <v>0.30163420799658203</v>
          </cell>
          <cell r="U311">
            <v>0.33</v>
          </cell>
          <cell r="V311">
            <v>134.88382646537653</v>
          </cell>
          <cell r="W311">
            <v>0.33000007311605162</v>
          </cell>
          <cell r="X311">
            <v>0.33</v>
          </cell>
          <cell r="Y311">
            <v>0.33013244328028379</v>
          </cell>
        </row>
        <row r="313">
          <cell r="A313" t="str">
            <v>Carryforward loss reserv.</v>
          </cell>
          <cell r="B313">
            <v>0</v>
          </cell>
          <cell r="G313">
            <v>14508</v>
          </cell>
          <cell r="H313">
            <v>0</v>
          </cell>
          <cell r="I313">
            <v>-4840</v>
          </cell>
          <cell r="S313">
            <v>14508</v>
          </cell>
          <cell r="T313">
            <v>0</v>
          </cell>
          <cell r="U313">
            <v>-4840</v>
          </cell>
        </row>
        <row r="314">
          <cell r="A314" t="str">
            <v>Tax adjust to zero non hyper</v>
          </cell>
          <cell r="J314">
            <v>6469</v>
          </cell>
          <cell r="K314">
            <v>-16459</v>
          </cell>
          <cell r="L314">
            <v>-9215</v>
          </cell>
          <cell r="M314">
            <v>-16348.786201717741</v>
          </cell>
          <cell r="V314">
            <v>-16348.786201717741</v>
          </cell>
          <cell r="W314">
            <v>-16459</v>
          </cell>
          <cell r="X314">
            <v>-9215</v>
          </cell>
          <cell r="Y314">
            <v>-683.73681990455259</v>
          </cell>
        </row>
        <row r="315">
          <cell r="A315" t="str">
            <v>CP E.Benefits credits</v>
          </cell>
          <cell r="B315">
            <v>-475</v>
          </cell>
          <cell r="G315">
            <v>-367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S315">
            <v>-367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</row>
        <row r="316">
          <cell r="A316" t="str">
            <v>W/H tax on TJLP ( 15% )</v>
          </cell>
          <cell r="B316">
            <v>0</v>
          </cell>
          <cell r="G316">
            <v>3598</v>
          </cell>
          <cell r="H316">
            <v>-1198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S316">
            <v>3598</v>
          </cell>
          <cell r="T316">
            <v>-1198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</row>
        <row r="317">
          <cell r="A317" t="str">
            <v>TJLP taxes to dividend tax</v>
          </cell>
          <cell r="B317">
            <v>0</v>
          </cell>
          <cell r="G317">
            <v>0</v>
          </cell>
          <cell r="H317">
            <v>-2510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S317">
            <v>0</v>
          </cell>
          <cell r="T317">
            <v>-2510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</row>
        <row r="318">
          <cell r="A318" t="str">
            <v>Other</v>
          </cell>
          <cell r="B318">
            <v>1958</v>
          </cell>
          <cell r="G318">
            <v>-235</v>
          </cell>
          <cell r="H318">
            <v>-2505</v>
          </cell>
          <cell r="I318">
            <v>-114</v>
          </cell>
          <cell r="J318">
            <v>-668</v>
          </cell>
          <cell r="K318">
            <v>0</v>
          </cell>
          <cell r="L318">
            <v>0</v>
          </cell>
          <cell r="M318">
            <v>0</v>
          </cell>
          <cell r="S318">
            <v>-235</v>
          </cell>
          <cell r="T318">
            <v>-2505</v>
          </cell>
          <cell r="U318">
            <v>-114</v>
          </cell>
          <cell r="V318">
            <v>0</v>
          </cell>
          <cell r="W318">
            <v>0</v>
          </cell>
          <cell r="X318">
            <v>0</v>
          </cell>
          <cell r="Y318">
            <v>6392.2107227475663</v>
          </cell>
        </row>
        <row r="319">
          <cell r="A319" t="str">
            <v>TAX CREDITS</v>
          </cell>
          <cell r="B319">
            <v>1483</v>
          </cell>
          <cell r="G319">
            <v>17504</v>
          </cell>
          <cell r="H319">
            <v>-6213</v>
          </cell>
          <cell r="I319">
            <v>-4954</v>
          </cell>
          <cell r="J319">
            <v>5801</v>
          </cell>
          <cell r="K319">
            <v>-16459</v>
          </cell>
          <cell r="L319">
            <v>-9215</v>
          </cell>
          <cell r="M319">
            <v>-16348.786201717741</v>
          </cell>
          <cell r="S319">
            <v>17504</v>
          </cell>
          <cell r="T319">
            <v>-6213</v>
          </cell>
          <cell r="U319">
            <v>-4954</v>
          </cell>
          <cell r="V319">
            <v>-16348.786201717741</v>
          </cell>
          <cell r="W319">
            <v>-16459</v>
          </cell>
          <cell r="X319">
            <v>-9215</v>
          </cell>
          <cell r="Y319">
            <v>5708.473902843014</v>
          </cell>
        </row>
        <row r="321">
          <cell r="A321" t="str">
            <v>TOTAL TAXES ( R$ )</v>
          </cell>
          <cell r="B321">
            <v>782</v>
          </cell>
          <cell r="G321">
            <v>10763</v>
          </cell>
          <cell r="H321">
            <v>2259</v>
          </cell>
          <cell r="I321">
            <v>-5536</v>
          </cell>
          <cell r="J321">
            <v>-80411.883215582828</v>
          </cell>
          <cell r="K321">
            <v>-28368</v>
          </cell>
          <cell r="L321">
            <v>-28560</v>
          </cell>
          <cell r="M321">
            <v>-28741.748103101199</v>
          </cell>
          <cell r="S321">
            <v>10763</v>
          </cell>
          <cell r="T321">
            <v>2259</v>
          </cell>
          <cell r="U321">
            <v>-5536</v>
          </cell>
          <cell r="V321">
            <v>-28691.748103101199</v>
          </cell>
          <cell r="W321">
            <v>-28368</v>
          </cell>
          <cell r="X321">
            <v>-28560</v>
          </cell>
          <cell r="Y321">
            <v>-46636.811520717776</v>
          </cell>
        </row>
        <row r="323">
          <cell r="A323" t="str">
            <v xml:space="preserve">TAXES   ( US$ )    </v>
          </cell>
          <cell r="B323">
            <v>4778</v>
          </cell>
          <cell r="G323">
            <v>9640</v>
          </cell>
          <cell r="H323">
            <v>2014</v>
          </cell>
          <cell r="I323">
            <v>-4574</v>
          </cell>
          <cell r="J323">
            <v>-44950.242717510802</v>
          </cell>
          <cell r="K323">
            <v>-13509</v>
          </cell>
          <cell r="L323">
            <v>-14646</v>
          </cell>
          <cell r="M323">
            <v>-6317.3168118847452</v>
          </cell>
          <cell r="S323">
            <v>9640</v>
          </cell>
          <cell r="T323">
            <v>2014</v>
          </cell>
          <cell r="U323">
            <v>-4574</v>
          </cell>
          <cell r="V323">
            <v>-14672.959979925952</v>
          </cell>
          <cell r="W323">
            <v>-13509</v>
          </cell>
          <cell r="X323">
            <v>-14646</v>
          </cell>
          <cell r="Y323">
            <v>-24017.703058689851</v>
          </cell>
        </row>
        <row r="324">
          <cell r="A324" t="str">
            <v>Tax Adjust (hyper Tax adjst to zero NH)</v>
          </cell>
          <cell r="M324">
            <v>-8360.8398290466102</v>
          </cell>
          <cell r="Y324">
            <v>-297.2768782193707</v>
          </cell>
        </row>
        <row r="325">
          <cell r="A325" t="str">
            <v>Economic adjustment</v>
          </cell>
          <cell r="B325">
            <v>213</v>
          </cell>
          <cell r="G325">
            <v>613</v>
          </cell>
          <cell r="H325">
            <v>1882</v>
          </cell>
          <cell r="I325">
            <v>1890</v>
          </cell>
          <cell r="J325">
            <v>8284</v>
          </cell>
          <cell r="K325">
            <v>5583</v>
          </cell>
          <cell r="L325">
            <v>6272</v>
          </cell>
          <cell r="M325">
            <v>5545</v>
          </cell>
          <cell r="S325">
            <v>613</v>
          </cell>
          <cell r="T325">
            <v>1882</v>
          </cell>
          <cell r="U325">
            <v>1890</v>
          </cell>
          <cell r="V325">
            <v>5545</v>
          </cell>
          <cell r="W325">
            <v>5583</v>
          </cell>
          <cell r="X325">
            <v>6272</v>
          </cell>
          <cell r="Y325">
            <v>11466.145362556606</v>
          </cell>
        </row>
        <row r="326">
          <cell r="A326" t="str">
            <v>E/R on W/H tax reversal - Equity</v>
          </cell>
          <cell r="J326">
            <v>-101</v>
          </cell>
          <cell r="M326">
            <v>0</v>
          </cell>
          <cell r="V326">
            <v>0</v>
          </cell>
          <cell r="Y326">
            <v>0</v>
          </cell>
        </row>
        <row r="327">
          <cell r="A327" t="str">
            <v>15% W/H Equity Loan 99</v>
          </cell>
          <cell r="M327">
            <v>2846.6286764705878</v>
          </cell>
          <cell r="Y327">
            <v>2851.8150000000001</v>
          </cell>
        </row>
        <row r="328">
          <cell r="A328" t="str">
            <v>3% Add. Interest Expense</v>
          </cell>
          <cell r="B328">
            <v>0</v>
          </cell>
          <cell r="G328">
            <v>2620</v>
          </cell>
          <cell r="H328">
            <v>4529</v>
          </cell>
          <cell r="I328">
            <v>6634</v>
          </cell>
          <cell r="J328">
            <v>3320.191811658292</v>
          </cell>
          <cell r="K328">
            <v>6270</v>
          </cell>
          <cell r="L328">
            <v>6605</v>
          </cell>
          <cell r="M328">
            <v>3748.9619779644054</v>
          </cell>
          <cell r="S328">
            <v>2620</v>
          </cell>
          <cell r="T328">
            <v>4529</v>
          </cell>
          <cell r="U328">
            <v>6634</v>
          </cell>
          <cell r="V328">
            <v>3748.9619779644054</v>
          </cell>
          <cell r="W328">
            <v>6270</v>
          </cell>
          <cell r="X328">
            <v>6605</v>
          </cell>
          <cell r="Y328">
            <v>3682.4915706401962</v>
          </cell>
        </row>
        <row r="329">
          <cell r="A329" t="str">
            <v>TOTAL TAXES (US$)</v>
          </cell>
          <cell r="B329">
            <v>4991</v>
          </cell>
          <cell r="G329">
            <v>12873</v>
          </cell>
          <cell r="H329">
            <v>8425</v>
          </cell>
          <cell r="I329">
            <v>3950</v>
          </cell>
          <cell r="J329">
            <v>-33447.050905852513</v>
          </cell>
          <cell r="K329">
            <v>-1656</v>
          </cell>
          <cell r="L329">
            <v>-1769</v>
          </cell>
          <cell r="M329">
            <v>-2537.5659864963636</v>
          </cell>
          <cell r="S329">
            <v>12873</v>
          </cell>
          <cell r="T329">
            <v>8425</v>
          </cell>
          <cell r="U329">
            <v>3950</v>
          </cell>
          <cell r="V329">
            <v>-5378.9980019615468</v>
          </cell>
          <cell r="W329">
            <v>-1656</v>
          </cell>
          <cell r="X329">
            <v>-1769</v>
          </cell>
          <cell r="Y329">
            <v>-6314.5280037124185</v>
          </cell>
        </row>
        <row r="331">
          <cell r="A331" t="str">
            <v>EXCH. RATE - YE</v>
          </cell>
          <cell r="B331">
            <v>6.1099744245524299</v>
          </cell>
          <cell r="G331">
            <v>0.89570000000000005</v>
          </cell>
          <cell r="H331">
            <v>0.89139999999999997</v>
          </cell>
          <cell r="I331">
            <v>0.82630000000000003</v>
          </cell>
          <cell r="J331">
            <v>0.55900000000000005</v>
          </cell>
          <cell r="K331">
            <v>0.47620000000000001</v>
          </cell>
          <cell r="L331">
            <v>0.51280000000000003</v>
          </cell>
          <cell r="M331">
            <v>0.51139999999999997</v>
          </cell>
          <cell r="S331">
            <v>0.89570000000000005</v>
          </cell>
          <cell r="T331">
            <v>0.89139999999999997</v>
          </cell>
          <cell r="U331">
            <v>0.82630000000000003</v>
          </cell>
          <cell r="V331">
            <v>0.51139999999999997</v>
          </cell>
          <cell r="W331">
            <v>0.47620000000000001</v>
          </cell>
          <cell r="X331">
            <v>0.51280000000000003</v>
          </cell>
          <cell r="Y331">
            <v>0.43480000000000002</v>
          </cell>
        </row>
        <row r="335">
          <cell r="A335" t="str">
            <v>BRAZIL</v>
          </cell>
        </row>
        <row r="336">
          <cell r="A336" t="str">
            <v>HYPER TO NON-HYPER TAX ANALYSIS</v>
          </cell>
          <cell r="D336" t="str">
            <v>YTD:</v>
          </cell>
        </row>
        <row r="337">
          <cell r="B337" t="str">
            <v>2000 A</v>
          </cell>
          <cell r="C337" t="str">
            <v>2001 LE 06</v>
          </cell>
          <cell r="D337" t="str">
            <v>DEC00 E</v>
          </cell>
          <cell r="G337" t="str">
            <v>Jan A</v>
          </cell>
          <cell r="H337" t="str">
            <v>Feb A</v>
          </cell>
          <cell r="I337" t="str">
            <v>Mar A</v>
          </cell>
          <cell r="J337" t="str">
            <v>Apr A</v>
          </cell>
          <cell r="K337" t="str">
            <v>May A</v>
          </cell>
          <cell r="L337" t="str">
            <v>Jun A</v>
          </cell>
          <cell r="M337" t="str">
            <v>Jul A</v>
          </cell>
          <cell r="N337" t="str">
            <v>Aug A</v>
          </cell>
          <cell r="O337" t="str">
            <v>Sep A</v>
          </cell>
          <cell r="P337" t="str">
            <v>Oct A</v>
          </cell>
          <cell r="Q337" t="str">
            <v>Nov A</v>
          </cell>
          <cell r="R337" t="str">
            <v>Dec A</v>
          </cell>
          <cell r="S337" t="str">
            <v>JAN 01 A</v>
          </cell>
          <cell r="T337" t="str">
            <v>FEB 01 A</v>
          </cell>
          <cell r="U337" t="str">
            <v>MAR 01 A</v>
          </cell>
          <cell r="V337" t="str">
            <v>APR 01 A</v>
          </cell>
          <cell r="W337" t="str">
            <v>MAY 01 A</v>
          </cell>
          <cell r="X337" t="str">
            <v>JUN 01</v>
          </cell>
          <cell r="Y337" t="str">
            <v>JUL 01</v>
          </cell>
          <cell r="Z337" t="str">
            <v>AUG 01</v>
          </cell>
          <cell r="AA337" t="str">
            <v>SEP 01</v>
          </cell>
          <cell r="AB337" t="str">
            <v>OCT 01</v>
          </cell>
          <cell r="AC337" t="str">
            <v>NOV 01</v>
          </cell>
          <cell r="AD337" t="str">
            <v>DEC 01</v>
          </cell>
        </row>
        <row r="338">
          <cell r="A338" t="str">
            <v>Base ( L/C ) YTD:</v>
          </cell>
        </row>
        <row r="339">
          <cell r="A339" t="str">
            <v>CTA Adjustment - exch on Perm.Debt</v>
          </cell>
          <cell r="C339">
            <v>-128240.0938568592</v>
          </cell>
          <cell r="D339">
            <v>-128240.0938568592</v>
          </cell>
          <cell r="G339">
            <v>-5224.1625108179323</v>
          </cell>
          <cell r="H339">
            <v>7968.8374891820677</v>
          </cell>
          <cell r="I339">
            <v>15987.837489182068</v>
          </cell>
          <cell r="J339">
            <v>-6633.1625108179323</v>
          </cell>
          <cell r="K339">
            <v>-15236.162510817932</v>
          </cell>
          <cell r="L339">
            <v>-4308.1625108179323</v>
          </cell>
          <cell r="M339">
            <v>3207.8374891820677</v>
          </cell>
          <cell r="N339">
            <v>-14322.662510817932</v>
          </cell>
          <cell r="O339">
            <v>-21778.362510817933</v>
          </cell>
          <cell r="P339">
            <v>-45435.762510817935</v>
          </cell>
          <cell r="Q339">
            <v>-64165.762510817935</v>
          </cell>
          <cell r="R339">
            <v>-62647.662510817936</v>
          </cell>
          <cell r="S339">
            <v>-6084</v>
          </cell>
          <cell r="T339">
            <v>-33504.300000000003</v>
          </cell>
          <cell r="U339">
            <v>-77457.622257341965</v>
          </cell>
          <cell r="V339">
            <v>-86115.214399810022</v>
          </cell>
          <cell r="W339">
            <v>-150006.24946446228</v>
          </cell>
          <cell r="X339">
            <v>-128240.0938568592</v>
          </cell>
          <cell r="Y339">
            <v>-128240.0938568592</v>
          </cell>
          <cell r="Z339">
            <v>-128240.0938568592</v>
          </cell>
          <cell r="AA339">
            <v>-128240.0938568592</v>
          </cell>
          <cell r="AB339">
            <v>-128240.0938568592</v>
          </cell>
          <cell r="AC339">
            <v>-128240.0938568592</v>
          </cell>
          <cell r="AD339">
            <v>-128240.0938568592</v>
          </cell>
        </row>
        <row r="340">
          <cell r="A340" t="str">
            <v>P&amp;L - Equity Loan Exchange Princ.</v>
          </cell>
          <cell r="C340">
            <v>-75120.135554174951</v>
          </cell>
          <cell r="D340">
            <v>-75120.135554174951</v>
          </cell>
          <cell r="G340">
            <v>-2763</v>
          </cell>
          <cell r="H340">
            <v>4296</v>
          </cell>
          <cell r="I340">
            <v>8677</v>
          </cell>
          <cell r="J340">
            <v>-3792</v>
          </cell>
          <cell r="K340">
            <v>-8248</v>
          </cell>
          <cell r="L340">
            <v>-2831</v>
          </cell>
          <cell r="M340">
            <v>2277</v>
          </cell>
          <cell r="N340">
            <v>-7754</v>
          </cell>
          <cell r="O340">
            <v>-11954</v>
          </cell>
          <cell r="P340">
            <v>-25688</v>
          </cell>
          <cell r="Q340">
            <v>-36365</v>
          </cell>
          <cell r="R340">
            <v>-35467.4</v>
          </cell>
          <cell r="S340">
            <v>-3391</v>
          </cell>
          <cell r="T340">
            <v>-19429</v>
          </cell>
          <cell r="U340">
            <v>-44736.226999999999</v>
          </cell>
          <cell r="V340">
            <v>-49809.826999999997</v>
          </cell>
          <cell r="W340">
            <v>-88520.82699999999</v>
          </cell>
          <cell r="X340">
            <v>-75120.135554174951</v>
          </cell>
          <cell r="Y340">
            <v>-75120.135554174951</v>
          </cell>
          <cell r="Z340">
            <v>-75120.135554174951</v>
          </cell>
          <cell r="AA340">
            <v>-75120.135554174951</v>
          </cell>
          <cell r="AB340">
            <v>-75120.135554174951</v>
          </cell>
          <cell r="AC340">
            <v>-75120.135554174951</v>
          </cell>
          <cell r="AD340">
            <v>-75120.135554174951</v>
          </cell>
        </row>
        <row r="341">
          <cell r="A341" t="str">
            <v>P&amp;L - Other Tax Items</v>
          </cell>
          <cell r="C341">
            <v>65008.231680732526</v>
          </cell>
          <cell r="D341">
            <v>65008.231680732526</v>
          </cell>
          <cell r="G341">
            <v>1786.7125822092094</v>
          </cell>
          <cell r="H341">
            <v>1385.3825975392156</v>
          </cell>
          <cell r="I341">
            <v>3616.3312171486396</v>
          </cell>
          <cell r="J341">
            <v>8168.9090716507671</v>
          </cell>
          <cell r="K341">
            <v>10354.767779123478</v>
          </cell>
          <cell r="L341">
            <v>18991.186292869577</v>
          </cell>
          <cell r="M341">
            <v>21583.811207729981</v>
          </cell>
          <cell r="N341">
            <v>24756.567399390613</v>
          </cell>
          <cell r="O341">
            <v>29461.523008043503</v>
          </cell>
          <cell r="P341">
            <v>32343.583872212112</v>
          </cell>
          <cell r="Q341">
            <v>39550.17987215225</v>
          </cell>
          <cell r="R341">
            <v>44437.407019240665</v>
          </cell>
          <cell r="S341">
            <v>3262.3638574920733</v>
          </cell>
          <cell r="T341">
            <v>8885.9885212333229</v>
          </cell>
          <cell r="U341">
            <v>16895.043542719937</v>
          </cell>
          <cell r="V341">
            <v>20654.428812920502</v>
          </cell>
          <cell r="W341">
            <v>32919.289514958684</v>
          </cell>
          <cell r="X341">
            <v>33232.512976120153</v>
          </cell>
          <cell r="Y341">
            <v>36405.899162652015</v>
          </cell>
          <cell r="Z341">
            <v>39545.015282946508</v>
          </cell>
          <cell r="AA341">
            <v>42612.053657150849</v>
          </cell>
          <cell r="AB341">
            <v>45969.347406402536</v>
          </cell>
          <cell r="AC341">
            <v>49082.839973799135</v>
          </cell>
          <cell r="AD341">
            <v>65008.231680732526</v>
          </cell>
        </row>
        <row r="342">
          <cell r="A342" t="str">
            <v>P&amp;L - Equity Loan interest 1999</v>
          </cell>
          <cell r="C342">
            <v>-44201.381900000008</v>
          </cell>
          <cell r="D342">
            <v>-44201.381900000008</v>
          </cell>
          <cell r="G342">
            <v>0</v>
          </cell>
          <cell r="H342">
            <v>-5479.2727999999997</v>
          </cell>
          <cell r="I342">
            <v>-8168.4912000000022</v>
          </cell>
          <cell r="J342">
            <v>-11261.675198529414</v>
          </cell>
          <cell r="K342">
            <v>-14325.675198529414</v>
          </cell>
          <cell r="L342">
            <v>-16921.675198529414</v>
          </cell>
          <cell r="M342">
            <v>-19545.675198529414</v>
          </cell>
          <cell r="N342">
            <v>-23016.675198529414</v>
          </cell>
          <cell r="O342">
            <v>-26142.675198529414</v>
          </cell>
          <cell r="P342">
            <v>-30143.675198529414</v>
          </cell>
          <cell r="Q342">
            <v>-33994.67519852941</v>
          </cell>
          <cell r="R342">
            <v>-37068.67519852941</v>
          </cell>
          <cell r="S342">
            <v>-3174.4421000000002</v>
          </cell>
          <cell r="T342">
            <v>-6375.5133000000005</v>
          </cell>
          <cell r="U342">
            <v>-10217.6893</v>
          </cell>
          <cell r="V342">
            <v>-13730.4519</v>
          </cell>
          <cell r="W342">
            <v>-18632.051899999999</v>
          </cell>
          <cell r="X342">
            <v>-22215.4519</v>
          </cell>
          <cell r="Y342">
            <v>-25918.4519</v>
          </cell>
          <cell r="Z342">
            <v>-29623.751899999999</v>
          </cell>
          <cell r="AA342">
            <v>-33207.3819</v>
          </cell>
          <cell r="AB342">
            <v>-36912.681900000003</v>
          </cell>
          <cell r="AC342">
            <v>-40496.081900000005</v>
          </cell>
          <cell r="AD342">
            <v>-44201.381900000008</v>
          </cell>
        </row>
        <row r="343">
          <cell r="A343" t="str">
            <v>P&amp;L - Equity Loan exchange 1998</v>
          </cell>
          <cell r="C343">
            <v>-6536.9267999999956</v>
          </cell>
          <cell r="D343">
            <v>-6536.9267999999956</v>
          </cell>
          <cell r="G343">
            <v>0</v>
          </cell>
          <cell r="H343">
            <v>-5419.2353558823534</v>
          </cell>
          <cell r="I343">
            <v>-5272.7359930882367</v>
          </cell>
          <cell r="J343">
            <v>-5854.8420330882354</v>
          </cell>
          <cell r="K343">
            <v>-6313.8420330882354</v>
          </cell>
          <cell r="L343">
            <v>-6313.8420330882354</v>
          </cell>
          <cell r="M343">
            <v>-6313.8420330882354</v>
          </cell>
          <cell r="N343">
            <v>-6313.8420330882354</v>
          </cell>
          <cell r="O343">
            <v>-6313.8420330882354</v>
          </cell>
          <cell r="P343">
            <v>-6313.8420330882354</v>
          </cell>
          <cell r="Q343">
            <v>-6313.8420330882354</v>
          </cell>
          <cell r="R343">
            <v>-6313.8420330882354</v>
          </cell>
          <cell r="S343">
            <v>-299.64060000000092</v>
          </cell>
          <cell r="T343">
            <v>-1705.4283999999977</v>
          </cell>
          <cell r="U343">
            <v>-3910.1395999999986</v>
          </cell>
          <cell r="V343">
            <v>-4349.0693999999967</v>
          </cell>
          <cell r="W343">
            <v>-7674.406799999997</v>
          </cell>
          <cell r="X343">
            <v>-6536.9267999999956</v>
          </cell>
          <cell r="Y343">
            <v>-6536.9267999999956</v>
          </cell>
          <cell r="Z343">
            <v>-6536.9267999999956</v>
          </cell>
          <cell r="AA343">
            <v>-6536.9267999999956</v>
          </cell>
          <cell r="AB343">
            <v>-6536.9267999999956</v>
          </cell>
          <cell r="AC343">
            <v>-6536.9267999999956</v>
          </cell>
          <cell r="AD343">
            <v>-6536.9267999999956</v>
          </cell>
        </row>
        <row r="344">
          <cell r="A344" t="str">
            <v>P&amp;L - Diff.Base Inc.Tax/Soc.Cont.</v>
          </cell>
          <cell r="C344">
            <v>0</v>
          </cell>
          <cell r="D344">
            <v>0</v>
          </cell>
        </row>
        <row r="345">
          <cell r="A345" t="str">
            <v>P&amp;L - NPBT</v>
          </cell>
          <cell r="C345">
            <v>30531.865752844686</v>
          </cell>
          <cell r="D345">
            <v>30531.865752844686</v>
          </cell>
          <cell r="G345">
            <v>-7059.7815398942548</v>
          </cell>
          <cell r="H345">
            <v>-4319.2981769411144</v>
          </cell>
          <cell r="I345">
            <v>2331.045501345332</v>
          </cell>
          <cell r="J345">
            <v>-1293.9925858272072</v>
          </cell>
          <cell r="K345">
            <v>5905.2345260449401</v>
          </cell>
          <cell r="L345">
            <v>16819.511964849837</v>
          </cell>
          <cell r="M345">
            <v>17323.95683971671</v>
          </cell>
          <cell r="N345">
            <v>20775.205663567911</v>
          </cell>
          <cell r="O345">
            <v>29355.777004275868</v>
          </cell>
          <cell r="P345">
            <v>27215.032612332376</v>
          </cell>
          <cell r="Q345">
            <v>32011.04856931846</v>
          </cell>
          <cell r="R345">
            <v>59657.257870517773</v>
          </cell>
          <cell r="S345">
            <v>-6049.2658707865221</v>
          </cell>
          <cell r="T345">
            <v>-3675.3222822885318</v>
          </cell>
          <cell r="U345">
            <v>6512.4400977888808</v>
          </cell>
          <cell r="V345">
            <v>15107.208236489631</v>
          </cell>
          <cell r="W345">
            <v>4805.7137327133751</v>
          </cell>
          <cell r="X345">
            <v>9347.1120374769434</v>
          </cell>
          <cell r="Y345">
            <v>5130.280457214345</v>
          </cell>
          <cell r="Z345">
            <v>5994.9283759119462</v>
          </cell>
          <cell r="AA345">
            <v>14450.681513424972</v>
          </cell>
          <cell r="AB345">
            <v>6357.3462088064989</v>
          </cell>
          <cell r="AC345">
            <v>11954.510988731765</v>
          </cell>
          <cell r="AD345">
            <v>30531.865752844686</v>
          </cell>
        </row>
        <row r="346">
          <cell r="A346" t="str">
            <v>Total</v>
          </cell>
          <cell r="C346">
            <v>-158558.44067745694</v>
          </cell>
          <cell r="D346">
            <v>-158558.44067745694</v>
          </cell>
          <cell r="G346">
            <v>-13260.231468502978</v>
          </cell>
          <cell r="H346">
            <v>-1567.5862461021843</v>
          </cell>
          <cell r="I346">
            <v>17170.987014587801</v>
          </cell>
          <cell r="J346">
            <v>-20666.763256612023</v>
          </cell>
          <cell r="K346">
            <v>-27863.677437267164</v>
          </cell>
          <cell r="L346">
            <v>5436.0185152838312</v>
          </cell>
          <cell r="M346">
            <v>18533.088305011108</v>
          </cell>
          <cell r="N346">
            <v>-5873.4066794770588</v>
          </cell>
          <cell r="O346">
            <v>-7371.5797301162129</v>
          </cell>
          <cell r="P346">
            <v>-48022.663257891094</v>
          </cell>
          <cell r="Q346">
            <v>-69278.051300964871</v>
          </cell>
          <cell r="R346">
            <v>-37402.914852677146</v>
          </cell>
          <cell r="S346">
            <v>-15735.984713294451</v>
          </cell>
          <cell r="T346">
            <v>-55803.57546105521</v>
          </cell>
          <cell r="U346">
            <v>-112914.19451683314</v>
          </cell>
          <cell r="V346">
            <v>-118242.92565039988</v>
          </cell>
          <cell r="W346">
            <v>-227108.53191679021</v>
          </cell>
          <cell r="X346">
            <v>-189532.98309743704</v>
          </cell>
          <cell r="Y346">
            <v>-194279.42849116778</v>
          </cell>
          <cell r="Z346">
            <v>-193980.96445217569</v>
          </cell>
          <cell r="AA346">
            <v>-186041.80294045832</v>
          </cell>
          <cell r="AB346">
            <v>-194483.14449582511</v>
          </cell>
          <cell r="AC346">
            <v>-189355.88714850324</v>
          </cell>
          <cell r="AD346">
            <v>-158558.44067745694</v>
          </cell>
        </row>
        <row r="347">
          <cell r="D347">
            <v>0</v>
          </cell>
        </row>
        <row r="348">
          <cell r="A348" t="str">
            <v>Income Tax ( L/C)</v>
          </cell>
          <cell r="C348">
            <v>0.33</v>
          </cell>
          <cell r="D348">
            <v>0</v>
          </cell>
        </row>
        <row r="349">
          <cell r="A349" t="str">
            <v>CTA Adjustment - exch on Perm.Debt</v>
          </cell>
          <cell r="C349">
            <v>-42319.230972763537</v>
          </cell>
          <cell r="D349">
            <v>-42319.230972763537</v>
          </cell>
          <cell r="G349">
            <v>-1723.9736285699178</v>
          </cell>
          <cell r="H349">
            <v>2629.7163714300823</v>
          </cell>
          <cell r="I349">
            <v>5275.9863714300827</v>
          </cell>
          <cell r="J349">
            <v>-2188.9436285699176</v>
          </cell>
          <cell r="K349">
            <v>-5027.9336285699183</v>
          </cell>
          <cell r="L349">
            <v>-1421.6936285699178</v>
          </cell>
          <cell r="M349">
            <v>1058.5863714300824</v>
          </cell>
          <cell r="N349">
            <v>-4726.4786285699183</v>
          </cell>
          <cell r="O349">
            <v>-7186.8596285699186</v>
          </cell>
          <cell r="P349">
            <v>-14993.80162856992</v>
          </cell>
          <cell r="Q349">
            <v>-21174.701628569921</v>
          </cell>
          <cell r="R349">
            <v>-20673.728628569919</v>
          </cell>
          <cell r="S349">
            <v>-2007.72</v>
          </cell>
          <cell r="T349">
            <v>-11056.419000000002</v>
          </cell>
          <cell r="U349">
            <v>-25561.015344922849</v>
          </cell>
          <cell r="V349">
            <v>-28418.020751937307</v>
          </cell>
          <cell r="W349">
            <v>-49502.062323272556</v>
          </cell>
          <cell r="X349">
            <v>-42319.230972763537</v>
          </cell>
          <cell r="Y349">
            <v>-42319.230972763537</v>
          </cell>
          <cell r="Z349">
            <v>-42319.230972763537</v>
          </cell>
          <cell r="AA349">
            <v>-42319.230972763537</v>
          </cell>
          <cell r="AB349">
            <v>-42319.230972763537</v>
          </cell>
          <cell r="AC349">
            <v>-42319.230972763537</v>
          </cell>
          <cell r="AD349">
            <v>-42319.230972763537</v>
          </cell>
        </row>
        <row r="350">
          <cell r="A350" t="str">
            <v>P&amp;L - Equity Loan Exchange Princ.</v>
          </cell>
          <cell r="C350">
            <v>-24789.644732877736</v>
          </cell>
          <cell r="D350">
            <v>-24789.644732877736</v>
          </cell>
          <cell r="G350">
            <v>-911.79</v>
          </cell>
          <cell r="H350">
            <v>1417.68</v>
          </cell>
          <cell r="I350">
            <v>2863.41</v>
          </cell>
          <cell r="J350">
            <v>-1251.3599999999999</v>
          </cell>
          <cell r="K350">
            <v>-2721.84</v>
          </cell>
          <cell r="L350">
            <v>-934.23</v>
          </cell>
          <cell r="M350">
            <v>751.41</v>
          </cell>
          <cell r="N350">
            <v>-2558.8200000000002</v>
          </cell>
          <cell r="O350">
            <v>-3944.82</v>
          </cell>
          <cell r="P350">
            <v>-8477.0400000000009</v>
          </cell>
          <cell r="Q350">
            <v>-12000.45</v>
          </cell>
          <cell r="R350">
            <v>-11704.242</v>
          </cell>
          <cell r="S350">
            <v>-1119.03</v>
          </cell>
          <cell r="T350">
            <v>-6411.5700000000006</v>
          </cell>
          <cell r="U350">
            <v>-14762.95491</v>
          </cell>
          <cell r="V350">
            <v>-16437.242910000001</v>
          </cell>
          <cell r="W350">
            <v>-29211.872909999998</v>
          </cell>
          <cell r="X350">
            <v>-24789.644732877736</v>
          </cell>
          <cell r="Y350">
            <v>-24789.644732877736</v>
          </cell>
          <cell r="Z350">
            <v>-24789.644732877736</v>
          </cell>
          <cell r="AA350">
            <v>-24789.644732877736</v>
          </cell>
          <cell r="AB350">
            <v>-24789.644732877736</v>
          </cell>
          <cell r="AC350">
            <v>-24789.644732877736</v>
          </cell>
          <cell r="AD350">
            <v>-24789.644732877736</v>
          </cell>
        </row>
        <row r="351">
          <cell r="A351" t="str">
            <v>P&amp;L - Other Tax Items</v>
          </cell>
          <cell r="C351">
            <v>21452.716454641733</v>
          </cell>
          <cell r="D351">
            <v>21452.716454641733</v>
          </cell>
          <cell r="G351">
            <v>589.61515212903907</v>
          </cell>
          <cell r="H351">
            <v>457.17625718794113</v>
          </cell>
          <cell r="I351">
            <v>1193.3893016590512</v>
          </cell>
          <cell r="J351">
            <v>2695.7399936447532</v>
          </cell>
          <cell r="K351">
            <v>3417.0733671107478</v>
          </cell>
          <cell r="L351">
            <v>6267.0914766469605</v>
          </cell>
          <cell r="M351">
            <v>7122.6576985508937</v>
          </cell>
          <cell r="N351">
            <v>8169.667241798903</v>
          </cell>
          <cell r="O351">
            <v>9722.302592654356</v>
          </cell>
          <cell r="P351">
            <v>10673.382677829997</v>
          </cell>
          <cell r="Q351">
            <v>13051.559357810243</v>
          </cell>
          <cell r="R351">
            <v>14664.344316349419</v>
          </cell>
          <cell r="S351">
            <v>1076.5800729723842</v>
          </cell>
          <cell r="T351">
            <v>2932.3762120069969</v>
          </cell>
          <cell r="U351">
            <v>5575.3643690975796</v>
          </cell>
          <cell r="V351">
            <v>6815.9615082637656</v>
          </cell>
          <cell r="W351">
            <v>10863.365539936367</v>
          </cell>
          <cell r="X351">
            <v>10966.729282119652</v>
          </cell>
          <cell r="Y351">
            <v>12013.946723675166</v>
          </cell>
          <cell r="Z351">
            <v>13049.855043372349</v>
          </cell>
          <cell r="AA351">
            <v>14061.977706859781</v>
          </cell>
          <cell r="AB351">
            <v>15169.884644112837</v>
          </cell>
          <cell r="AC351">
            <v>16197.337191353716</v>
          </cell>
          <cell r="AD351">
            <v>21452.716454641733</v>
          </cell>
        </row>
        <row r="352">
          <cell r="A352" t="str">
            <v>P&amp;L - Equity Loan interest 1999</v>
          </cell>
          <cell r="C352">
            <v>-14586.456027000004</v>
          </cell>
          <cell r="D352">
            <v>-14586.456027000004</v>
          </cell>
          <cell r="G352">
            <v>0</v>
          </cell>
          <cell r="H352">
            <v>-1808.160024</v>
          </cell>
          <cell r="I352">
            <v>-2695.602096000001</v>
          </cell>
          <cell r="J352">
            <v>-3716.3528155147069</v>
          </cell>
          <cell r="K352">
            <v>-4727.4728155147068</v>
          </cell>
          <cell r="L352">
            <v>-5584.1528155147071</v>
          </cell>
          <cell r="M352">
            <v>-6450.0728155147071</v>
          </cell>
          <cell r="N352">
            <v>-7595.5028155147074</v>
          </cell>
          <cell r="O352">
            <v>-8627.0828155147065</v>
          </cell>
          <cell r="P352">
            <v>-9947.4128155147064</v>
          </cell>
          <cell r="Q352">
            <v>-11218.242815514706</v>
          </cell>
          <cell r="R352">
            <v>-12232.662815514706</v>
          </cell>
          <cell r="S352">
            <v>-1047.5658930000002</v>
          </cell>
          <cell r="T352">
            <v>-2103.9193890000001</v>
          </cell>
          <cell r="U352">
            <v>-3371.8374690000001</v>
          </cell>
          <cell r="V352">
            <v>-4531.0491270000002</v>
          </cell>
          <cell r="W352">
            <v>-6148.5771269999996</v>
          </cell>
          <cell r="X352">
            <v>-7331.0991270000004</v>
          </cell>
          <cell r="Y352">
            <v>-8553.0891270000011</v>
          </cell>
          <cell r="Z352">
            <v>-9775.8381270000009</v>
          </cell>
          <cell r="AA352">
            <v>-10958.436027</v>
          </cell>
          <cell r="AB352">
            <v>-12181.185027000001</v>
          </cell>
          <cell r="AC352">
            <v>-13363.707027000002</v>
          </cell>
          <cell r="AD352">
            <v>-14586.456027000004</v>
          </cell>
        </row>
        <row r="353">
          <cell r="A353" t="str">
            <v>P&amp;L - Equity Loan exchange 1998</v>
          </cell>
          <cell r="C353">
            <v>-2157.1858439999987</v>
          </cell>
          <cell r="D353">
            <v>-2157.1858439999987</v>
          </cell>
          <cell r="G353">
            <v>0</v>
          </cell>
          <cell r="H353">
            <v>-1788.3476674411768</v>
          </cell>
          <cell r="I353">
            <v>-1740.0028777191183</v>
          </cell>
          <cell r="J353">
            <v>-1932.0978709191179</v>
          </cell>
          <cell r="K353">
            <v>-2083.5678709191179</v>
          </cell>
          <cell r="L353">
            <v>-2083.5678709191179</v>
          </cell>
          <cell r="M353">
            <v>-2083.5678709191179</v>
          </cell>
          <cell r="N353">
            <v>-2083.5678709191179</v>
          </cell>
          <cell r="O353">
            <v>-2083.5678709191179</v>
          </cell>
          <cell r="P353">
            <v>-2083.5678709191179</v>
          </cell>
          <cell r="Q353">
            <v>-2083.5678709191179</v>
          </cell>
          <cell r="R353">
            <v>-2083.5678709191179</v>
          </cell>
          <cell r="S353">
            <v>-98.881398000000303</v>
          </cell>
          <cell r="T353">
            <v>-562.79137199999923</v>
          </cell>
          <cell r="U353">
            <v>-1290.3460679999996</v>
          </cell>
          <cell r="V353">
            <v>-1435.1929019999989</v>
          </cell>
          <cell r="W353">
            <v>-2532.554243999999</v>
          </cell>
          <cell r="X353">
            <v>-2157.1858439999987</v>
          </cell>
          <cell r="Y353">
            <v>-2157.1858439999987</v>
          </cell>
          <cell r="Z353">
            <v>-2157.1858439999987</v>
          </cell>
          <cell r="AA353">
            <v>-2157.1858439999987</v>
          </cell>
          <cell r="AB353">
            <v>-2157.1858439999987</v>
          </cell>
          <cell r="AC353">
            <v>-2157.1858439999987</v>
          </cell>
          <cell r="AD353">
            <v>-2157.1858439999987</v>
          </cell>
        </row>
        <row r="354">
          <cell r="A354" t="str">
            <v>P&amp;L - Diff.Base Inc.Tax/Soc.Cont.</v>
          </cell>
          <cell r="C354">
            <v>-21</v>
          </cell>
          <cell r="D354">
            <v>-21</v>
          </cell>
          <cell r="G354">
            <v>77</v>
          </cell>
          <cell r="H354">
            <v>75</v>
          </cell>
          <cell r="I354">
            <v>60</v>
          </cell>
          <cell r="J354">
            <v>55</v>
          </cell>
          <cell r="K354">
            <v>53</v>
          </cell>
          <cell r="L354">
            <v>-32</v>
          </cell>
          <cell r="M354">
            <v>-33</v>
          </cell>
          <cell r="N354">
            <v>-35</v>
          </cell>
          <cell r="O354">
            <v>-37</v>
          </cell>
          <cell r="P354">
            <v>-41</v>
          </cell>
          <cell r="Q354">
            <v>-41</v>
          </cell>
          <cell r="R354">
            <v>-48</v>
          </cell>
          <cell r="S354">
            <v>-3</v>
          </cell>
          <cell r="T354">
            <v>-7</v>
          </cell>
          <cell r="U354">
            <v>-17</v>
          </cell>
          <cell r="V354">
            <v>-19</v>
          </cell>
          <cell r="W354">
            <v>-21</v>
          </cell>
          <cell r="X354">
            <v>-21</v>
          </cell>
          <cell r="Y354">
            <v>-21</v>
          </cell>
          <cell r="Z354">
            <v>-21</v>
          </cell>
          <cell r="AA354">
            <v>-21</v>
          </cell>
          <cell r="AB354">
            <v>-21</v>
          </cell>
          <cell r="AC354">
            <v>-21</v>
          </cell>
          <cell r="AD354">
            <v>-21</v>
          </cell>
        </row>
        <row r="355">
          <cell r="A355" t="str">
            <v>P&amp;L - NPBT</v>
          </cell>
          <cell r="C355">
            <v>10075.515698438747</v>
          </cell>
          <cell r="D355">
            <v>10075.515698438747</v>
          </cell>
          <cell r="G355">
            <v>-2329.7279081651041</v>
          </cell>
          <cell r="H355">
            <v>-1425.3683983905678</v>
          </cell>
          <cell r="I355">
            <v>769.24501544395957</v>
          </cell>
          <cell r="J355">
            <v>-427.01755332297842</v>
          </cell>
          <cell r="K355">
            <v>1948.7273935948303</v>
          </cell>
          <cell r="L355">
            <v>5550.438948400446</v>
          </cell>
          <cell r="M355">
            <v>5716.9057571065141</v>
          </cell>
          <cell r="N355">
            <v>6855.8178689774113</v>
          </cell>
          <cell r="O355">
            <v>9687.406411411037</v>
          </cell>
          <cell r="P355">
            <v>8980.9607620696843</v>
          </cell>
          <cell r="Q355">
            <v>10563.646027875093</v>
          </cell>
          <cell r="R355">
            <v>19686.895097270866</v>
          </cell>
          <cell r="S355">
            <v>-1996.2577373595525</v>
          </cell>
          <cell r="T355">
            <v>-1212.8563531552156</v>
          </cell>
          <cell r="U355">
            <v>2149.1052322703308</v>
          </cell>
          <cell r="V355">
            <v>4985.3787180415784</v>
          </cell>
          <cell r="W355">
            <v>1585.885531795414</v>
          </cell>
          <cell r="X355">
            <v>3084.5469723673914</v>
          </cell>
          <cell r="Y355">
            <v>1692.9925508807339</v>
          </cell>
          <cell r="Z355">
            <v>1978.3263640509424</v>
          </cell>
          <cell r="AA355">
            <v>4768.7248994302408</v>
          </cell>
          <cell r="AB355">
            <v>2097.9242489061448</v>
          </cell>
          <cell r="AC355">
            <v>3944.9886262814825</v>
          </cell>
          <cell r="AD355">
            <v>10075.515698438747</v>
          </cell>
        </row>
        <row r="356">
          <cell r="A356" t="str">
            <v>Total</v>
          </cell>
          <cell r="C356">
            <v>-52345.285423560796</v>
          </cell>
          <cell r="D356">
            <v>-52345.285423560796</v>
          </cell>
          <cell r="G356">
            <v>-4298.8763846059828</v>
          </cell>
          <cell r="H356">
            <v>-442.30346121372099</v>
          </cell>
          <cell r="I356">
            <v>5726.425714813975</v>
          </cell>
          <cell r="J356">
            <v>-6765.0318746819676</v>
          </cell>
          <cell r="K356">
            <v>-9142.0135542981661</v>
          </cell>
          <cell r="L356">
            <v>1761.8861100436634</v>
          </cell>
          <cell r="M356">
            <v>6082.9191406536647</v>
          </cell>
          <cell r="N356">
            <v>-1973.8842042274291</v>
          </cell>
          <cell r="O356">
            <v>-2469.6213109383498</v>
          </cell>
          <cell r="P356">
            <v>-15888.478875104061</v>
          </cell>
          <cell r="Q356">
            <v>-22902.75692931841</v>
          </cell>
          <cell r="R356">
            <v>-12390.961901383464</v>
          </cell>
          <cell r="S356">
            <v>-5195.8749553871685</v>
          </cell>
          <cell r="T356">
            <v>-18422.179902148222</v>
          </cell>
          <cell r="U356">
            <v>-37278.684190554937</v>
          </cell>
          <cell r="V356">
            <v>-39039.165464631951</v>
          </cell>
          <cell r="W356">
            <v>-74966.815532540772</v>
          </cell>
          <cell r="X356">
            <v>-62566.884422154224</v>
          </cell>
          <cell r="Y356">
            <v>-64133.211402085362</v>
          </cell>
          <cell r="Z356">
            <v>-64034.718269217978</v>
          </cell>
          <cell r="AA356">
            <v>-61414.794970351235</v>
          </cell>
          <cell r="AB356">
            <v>-64200.43768362228</v>
          </cell>
          <cell r="AC356">
            <v>-62508.44275900608</v>
          </cell>
          <cell r="AD356">
            <v>-52345.285423560796</v>
          </cell>
        </row>
        <row r="357">
          <cell r="D357">
            <v>0</v>
          </cell>
        </row>
        <row r="358">
          <cell r="A358" t="str">
            <v>HYPER Income Tax ( US$ )</v>
          </cell>
          <cell r="D358">
            <v>0</v>
          </cell>
        </row>
        <row r="359">
          <cell r="A359" t="str">
            <v>CTA Adjustment - exch on Perm.Debt</v>
          </cell>
          <cell r="C359">
            <v>-18400.401626957588</v>
          </cell>
          <cell r="D359">
            <v>-18400.401626957588</v>
          </cell>
          <cell r="G359">
            <v>-884.46056913059033</v>
          </cell>
          <cell r="H359">
            <v>1349.1046080437116</v>
          </cell>
          <cell r="I359">
            <v>3019.4470003694364</v>
          </cell>
          <cell r="J359">
            <v>-1211.5802984134493</v>
          </cell>
          <cell r="K359">
            <v>-2752.7936616420302</v>
          </cell>
          <cell r="L359">
            <v>-789.89298003344629</v>
          </cell>
          <cell r="M359">
            <v>596.40756166370841</v>
          </cell>
          <cell r="N359">
            <v>-2592.0008799077432</v>
          </cell>
          <cell r="O359">
            <v>-3898.152662536324</v>
          </cell>
          <cell r="P359">
            <v>-7853.7532930449242</v>
          </cell>
          <cell r="Q359">
            <v>-10805.45024105923</v>
          </cell>
          <cell r="R359">
            <v>-10572.544820650655</v>
          </cell>
          <cell r="S359">
            <v>-1018.516356</v>
          </cell>
          <cell r="T359">
            <v>-5405.4832491000006</v>
          </cell>
          <cell r="U359">
            <v>-11824.52569856131</v>
          </cell>
          <cell r="V359">
            <v>-13006.928098161705</v>
          </cell>
          <cell r="W359">
            <v>-20974.023806370584</v>
          </cell>
          <cell r="X359">
            <v>-18400.401626957588</v>
          </cell>
          <cell r="Y359">
            <v>-18400.401626957588</v>
          </cell>
          <cell r="Z359">
            <v>-18400.401626957588</v>
          </cell>
          <cell r="AA359">
            <v>-18400.401626957588</v>
          </cell>
          <cell r="AB359">
            <v>-18400.401626957588</v>
          </cell>
          <cell r="AC359">
            <v>-18400.401626957588</v>
          </cell>
          <cell r="AD359">
            <v>-18400.401626957588</v>
          </cell>
        </row>
        <row r="360">
          <cell r="A360" t="str">
            <v>P&amp;L - Equity Loan Exchange Princ.</v>
          </cell>
          <cell r="C360">
            <v>-10778.537529855241</v>
          </cell>
          <cell r="D360">
            <v>-10778.537529855241</v>
          </cell>
          <cell r="G360">
            <v>-505.86109199999999</v>
          </cell>
          <cell r="H360">
            <v>801.69803999999999</v>
          </cell>
          <cell r="I360">
            <v>1638.7295430000004</v>
          </cell>
          <cell r="J360">
            <v>-692.62776000000008</v>
          </cell>
          <cell r="K360">
            <v>-1490.2074</v>
          </cell>
          <cell r="L360">
            <v>-519.05818799999997</v>
          </cell>
          <cell r="M360">
            <v>423.34439400000008</v>
          </cell>
          <cell r="N360">
            <v>-1403.2568880000001</v>
          </cell>
          <cell r="O360">
            <v>-2139.6703680000001</v>
          </cell>
          <cell r="P360">
            <v>-4440.2735520000006</v>
          </cell>
          <cell r="Q360">
            <v>-6123.8296350000001</v>
          </cell>
          <cell r="R360">
            <v>-5985.5493587999999</v>
          </cell>
          <cell r="S360">
            <v>-567.68391899999995</v>
          </cell>
          <cell r="T360">
            <v>-3134.6165730000002</v>
          </cell>
          <cell r="U360">
            <v>-6829.3429413660006</v>
          </cell>
          <cell r="V360">
            <v>-7523.3260799070003</v>
          </cell>
          <cell r="W360">
            <v>-12377.070551966999</v>
          </cell>
          <cell r="X360">
            <v>-10778.537529855241</v>
          </cell>
          <cell r="Y360">
            <v>-10778.537529855241</v>
          </cell>
          <cell r="Z360">
            <v>-10778.537529855241</v>
          </cell>
          <cell r="AA360">
            <v>-10778.537529855241</v>
          </cell>
          <cell r="AB360">
            <v>-10778.537529855241</v>
          </cell>
          <cell r="AC360">
            <v>-10778.537529855241</v>
          </cell>
          <cell r="AD360">
            <v>-10778.537529855241</v>
          </cell>
        </row>
        <row r="361">
          <cell r="A361" t="str">
            <v>P&amp;L - Other Tax Items</v>
          </cell>
          <cell r="C361">
            <v>9327.6411144782269</v>
          </cell>
          <cell r="D361">
            <v>9327.6411144782269</v>
          </cell>
          <cell r="G361">
            <v>327.11848640119086</v>
          </cell>
          <cell r="H361">
            <v>258.53317343978074</v>
          </cell>
          <cell r="I361">
            <v>682.97669733947498</v>
          </cell>
          <cell r="J361">
            <v>1492.0920864823709</v>
          </cell>
          <cell r="K361">
            <v>1870.8476684931343</v>
          </cell>
          <cell r="L361">
            <v>3481.996024425051</v>
          </cell>
          <cell r="M361">
            <v>4012.9053473635736</v>
          </cell>
          <cell r="N361">
            <v>4480.2455154025183</v>
          </cell>
          <cell r="O361">
            <v>5273.3769262557225</v>
          </cell>
          <cell r="P361">
            <v>5590.7178466473533</v>
          </cell>
          <cell r="Q361">
            <v>6660.2107402905667</v>
          </cell>
          <cell r="R361">
            <v>7499.3456833810924</v>
          </cell>
          <cell r="S361">
            <v>546.14907101889048</v>
          </cell>
          <cell r="T361">
            <v>1433.6387300502208</v>
          </cell>
          <cell r="U361">
            <v>2579.1635571445404</v>
          </cell>
          <cell r="V361">
            <v>3119.6655823323254</v>
          </cell>
          <cell r="W361">
            <v>4602.8079792710387</v>
          </cell>
          <cell r="X361">
            <v>4768.3338918656245</v>
          </cell>
          <cell r="Y361">
            <v>5223.6640354539622</v>
          </cell>
          <cell r="Z361">
            <v>5674.0769728582973</v>
          </cell>
          <cell r="AA361">
            <v>6114.1479069426332</v>
          </cell>
          <cell r="AB361">
            <v>6595.8658432602615</v>
          </cell>
          <cell r="AC361">
            <v>7042.6022108005964</v>
          </cell>
          <cell r="AD361">
            <v>9327.6411144782269</v>
          </cell>
        </row>
        <row r="362">
          <cell r="A362" t="str">
            <v>P&amp;L - Equity Loan interest 1999</v>
          </cell>
          <cell r="C362">
            <v>-6342.1910805396019</v>
          </cell>
          <cell r="D362">
            <v>-6342.1910805396019</v>
          </cell>
          <cell r="G362">
            <v>0</v>
          </cell>
          <cell r="H362">
            <v>-1022.514493572</v>
          </cell>
          <cell r="I362">
            <v>-1542.6930795408007</v>
          </cell>
          <cell r="J362">
            <v>-2057.0012833873902</v>
          </cell>
          <cell r="K362">
            <v>-2588.2913664943021</v>
          </cell>
          <cell r="L362">
            <v>-3102.5553042999713</v>
          </cell>
          <cell r="M362">
            <v>-3633.9710242609863</v>
          </cell>
          <cell r="N362">
            <v>-4165.3737440282657</v>
          </cell>
          <cell r="O362">
            <v>-4679.3297191351767</v>
          </cell>
          <cell r="P362">
            <v>-5210.4548327666034</v>
          </cell>
          <cell r="Q362">
            <v>-5724.6693087571548</v>
          </cell>
          <cell r="R362">
            <v>-6255.7837638542205</v>
          </cell>
          <cell r="S362">
            <v>-531.43017751890011</v>
          </cell>
          <cell r="T362">
            <v>-1028.6061892821001</v>
          </cell>
          <cell r="U362">
            <v>-1559.8120131594001</v>
          </cell>
          <cell r="V362">
            <v>-2073.8611854279002</v>
          </cell>
          <cell r="W362">
            <v>-2605.1521287098999</v>
          </cell>
          <cell r="X362">
            <v>-3187.5619004196005</v>
          </cell>
          <cell r="Y362">
            <v>-3718.8831524196007</v>
          </cell>
          <cell r="Z362">
            <v>-4250.5344176196004</v>
          </cell>
          <cell r="AA362">
            <v>-4764.7279845395997</v>
          </cell>
          <cell r="AB362">
            <v>-5296.3792497396007</v>
          </cell>
          <cell r="AC362">
            <v>-5810.5398153396009</v>
          </cell>
          <cell r="AD362">
            <v>-6342.1910805396019</v>
          </cell>
        </row>
        <row r="363">
          <cell r="A363" t="str">
            <v>P&amp;L - Equity Loan exchange 1998</v>
          </cell>
          <cell r="C363">
            <v>-937.94440497119945</v>
          </cell>
          <cell r="D363">
            <v>-937.94440497119945</v>
          </cell>
          <cell r="G363">
            <v>0</v>
          </cell>
          <cell r="H363">
            <v>-1011.3106059379854</v>
          </cell>
          <cell r="I363">
            <v>-995.80364691865145</v>
          </cell>
          <cell r="J363">
            <v>-1069.4161715537318</v>
          </cell>
          <cell r="K363">
            <v>-1140.753409328217</v>
          </cell>
          <cell r="L363">
            <v>-1157.6303090826618</v>
          </cell>
          <cell r="M363">
            <v>-1173.882138475831</v>
          </cell>
          <cell r="N363">
            <v>-1142.6286204120443</v>
          </cell>
          <cell r="O363">
            <v>-1130.1272131865296</v>
          </cell>
          <cell r="P363">
            <v>-1091.3728507874341</v>
          </cell>
          <cell r="Q363">
            <v>-1063.2446845300258</v>
          </cell>
          <cell r="R363">
            <v>-1065.5366091880369</v>
          </cell>
          <cell r="S363">
            <v>-50.162533205400152</v>
          </cell>
          <cell r="T363">
            <v>-275.14870177079962</v>
          </cell>
          <cell r="U363">
            <v>-596.91409105679986</v>
          </cell>
          <cell r="V363">
            <v>-656.88779124539951</v>
          </cell>
          <cell r="W363">
            <v>-1073.0432331827997</v>
          </cell>
          <cell r="X363">
            <v>-937.94440497119945</v>
          </cell>
          <cell r="Y363">
            <v>-937.94440497119945</v>
          </cell>
          <cell r="Z363">
            <v>-937.94440497119945</v>
          </cell>
          <cell r="AA363">
            <v>-937.94440497119945</v>
          </cell>
          <cell r="AB363">
            <v>-937.94440497119945</v>
          </cell>
          <cell r="AC363">
            <v>-937.94440497119945</v>
          </cell>
          <cell r="AD363">
            <v>-937.94440497119945</v>
          </cell>
        </row>
        <row r="364">
          <cell r="A364" t="str">
            <v>P&amp;L - Diff.Base Inc.Tax/Soc.Cont.</v>
          </cell>
          <cell r="C364">
            <v>-2099</v>
          </cell>
          <cell r="D364">
            <v>-2099</v>
          </cell>
          <cell r="G364">
            <v>-30</v>
          </cell>
          <cell r="H364">
            <v>227</v>
          </cell>
          <cell r="I364">
            <v>84</v>
          </cell>
          <cell r="J364">
            <v>188</v>
          </cell>
          <cell r="K364">
            <v>143</v>
          </cell>
          <cell r="L364">
            <v>172</v>
          </cell>
          <cell r="M364">
            <v>158</v>
          </cell>
          <cell r="N364">
            <v>247</v>
          </cell>
          <cell r="O364">
            <v>237</v>
          </cell>
          <cell r="P364">
            <v>183</v>
          </cell>
          <cell r="Q364">
            <v>-26</v>
          </cell>
          <cell r="R364">
            <v>-4</v>
          </cell>
          <cell r="S364">
            <v>-2</v>
          </cell>
          <cell r="T364">
            <v>-100</v>
          </cell>
          <cell r="U364">
            <v>-589</v>
          </cell>
          <cell r="V364">
            <v>-772</v>
          </cell>
          <cell r="W364">
            <v>-2099</v>
          </cell>
          <cell r="X364">
            <v>-2099</v>
          </cell>
          <cell r="Y364">
            <v>-2099</v>
          </cell>
          <cell r="Z364">
            <v>-2099</v>
          </cell>
          <cell r="AA364">
            <v>-2099</v>
          </cell>
          <cell r="AB364">
            <v>-2099</v>
          </cell>
          <cell r="AC364">
            <v>-2099</v>
          </cell>
          <cell r="AD364">
            <v>-2099</v>
          </cell>
        </row>
        <row r="365">
          <cell r="A365" t="str">
            <v>P&amp;L - NPBT</v>
          </cell>
          <cell r="C365">
            <v>4380.8342256811675</v>
          </cell>
          <cell r="D365">
            <v>4380.8342256811675</v>
          </cell>
          <cell r="G365">
            <v>-1292.5330434499997</v>
          </cell>
          <cell r="H365">
            <v>-806.04582928986611</v>
          </cell>
          <cell r="I365">
            <v>440.23892233857811</v>
          </cell>
          <cell r="J365">
            <v>-236.35421576426856</v>
          </cell>
          <cell r="K365">
            <v>1066.9282479931696</v>
          </cell>
          <cell r="L365">
            <v>3083.8238797312879</v>
          </cell>
          <cell r="M365">
            <v>3220.9047035538101</v>
          </cell>
          <cell r="N365">
            <v>3759.7305193472125</v>
          </cell>
          <cell r="O365">
            <v>5254.4492375493464</v>
          </cell>
          <cell r="P365">
            <v>4704.2272471721008</v>
          </cell>
          <cell r="Q365">
            <v>5390.6285680246592</v>
          </cell>
          <cell r="R365">
            <v>10067.878152744321</v>
          </cell>
          <cell r="S365">
            <v>-1012.7015501625009</v>
          </cell>
          <cell r="T365">
            <v>-592.96547105758498</v>
          </cell>
          <cell r="U365">
            <v>994.17608044825511</v>
          </cell>
          <cell r="V365">
            <v>2281.8078392476305</v>
          </cell>
          <cell r="W365">
            <v>671.93969982171689</v>
          </cell>
          <cell r="X365">
            <v>1341.1610235853418</v>
          </cell>
          <cell r="Y365">
            <v>736.1131611229431</v>
          </cell>
          <cell r="Z365">
            <v>860.17630308934974</v>
          </cell>
          <cell r="AA365">
            <v>2073.441586272269</v>
          </cell>
          <cell r="AB365">
            <v>912.17746342439182</v>
          </cell>
          <cell r="AC365">
            <v>1715.2810547071888</v>
          </cell>
          <cell r="AD365">
            <v>4380.8342256811675</v>
          </cell>
        </row>
        <row r="366">
          <cell r="A366" t="str">
            <v>Total</v>
          </cell>
          <cell r="C366">
            <v>-24849.599302164239</v>
          </cell>
          <cell r="D366">
            <v>-24849.599302164239</v>
          </cell>
          <cell r="G366">
            <v>-2385.7362181793987</v>
          </cell>
          <cell r="H366">
            <v>-203.53510731635902</v>
          </cell>
          <cell r="I366">
            <v>3326.8954365880377</v>
          </cell>
          <cell r="J366">
            <v>-3586.8876426364695</v>
          </cell>
          <cell r="K366">
            <v>-4891.2699209782459</v>
          </cell>
          <cell r="L366">
            <v>1168.6831227402595</v>
          </cell>
          <cell r="M366">
            <v>3603.7088438442752</v>
          </cell>
          <cell r="N366">
            <v>-816.28409759832221</v>
          </cell>
          <cell r="O366">
            <v>-1082.4537990529616</v>
          </cell>
          <cell r="P366">
            <v>-8117.909434779509</v>
          </cell>
          <cell r="Q366">
            <v>-11692.354561031185</v>
          </cell>
          <cell r="R366">
            <v>-6316.1907163674987</v>
          </cell>
          <cell r="S366">
            <v>-2636.3454648679108</v>
          </cell>
          <cell r="T366">
            <v>-9103.1814541602653</v>
          </cell>
          <cell r="U366">
            <v>-17826.255106550714</v>
          </cell>
          <cell r="V366">
            <v>-18631.52973316205</v>
          </cell>
          <cell r="W366">
            <v>-33853.542041137523</v>
          </cell>
          <cell r="X366">
            <v>-29293.950546752665</v>
          </cell>
          <cell r="Y366">
            <v>-29974.98951762672</v>
          </cell>
          <cell r="Z366">
            <v>-29932.164703455983</v>
          </cell>
          <cell r="AA366">
            <v>-28793.022053108725</v>
          </cell>
          <cell r="AB366">
            <v>-30004.219504838973</v>
          </cell>
          <cell r="AC366">
            <v>-29268.540111615843</v>
          </cell>
          <cell r="AD366">
            <v>-24849.599302164239</v>
          </cell>
        </row>
        <row r="367">
          <cell r="D367">
            <v>0</v>
          </cell>
        </row>
        <row r="368">
          <cell r="A368" t="str">
            <v>P&amp;L - Incentivated Deprec.</v>
          </cell>
          <cell r="C368">
            <v>0</v>
          </cell>
          <cell r="D368">
            <v>0</v>
          </cell>
        </row>
        <row r="369">
          <cell r="A369" t="str">
            <v>P&amp;L - Economic</v>
          </cell>
          <cell r="C369">
            <v>11466.145362556606</v>
          </cell>
          <cell r="D369">
            <v>11466.145362556606</v>
          </cell>
          <cell r="G369">
            <v>501</v>
          </cell>
          <cell r="H369">
            <v>-821</v>
          </cell>
          <cell r="I369">
            <v>-1624</v>
          </cell>
          <cell r="J369">
            <v>474</v>
          </cell>
          <cell r="K369">
            <v>1224</v>
          </cell>
          <cell r="L369">
            <v>186</v>
          </cell>
          <cell r="M369">
            <v>-726</v>
          </cell>
          <cell r="N369">
            <v>956</v>
          </cell>
          <cell r="O369">
            <v>1674</v>
          </cell>
          <cell r="P369">
            <v>3901</v>
          </cell>
          <cell r="Q369">
            <v>5690</v>
          </cell>
          <cell r="R369">
            <v>5545</v>
          </cell>
          <cell r="S369">
            <v>535.5</v>
          </cell>
          <cell r="T369">
            <v>3024.5</v>
          </cell>
          <cell r="U369">
            <v>6911.5</v>
          </cell>
          <cell r="V369">
            <v>7724.5</v>
          </cell>
          <cell r="W369">
            <v>13395.5</v>
          </cell>
          <cell r="X369">
            <v>11466.145362556606</v>
          </cell>
          <cell r="Y369">
            <v>11466.145362556606</v>
          </cell>
          <cell r="Z369">
            <v>11466.145362556606</v>
          </cell>
          <cell r="AA369">
            <v>11466.145362556606</v>
          </cell>
          <cell r="AB369">
            <v>11466.145362556606</v>
          </cell>
          <cell r="AC369">
            <v>11466.145362556606</v>
          </cell>
          <cell r="AD369">
            <v>11466.145362556606</v>
          </cell>
        </row>
        <row r="370">
          <cell r="A370" t="str">
            <v>P&amp;L - Interest Adjust to 8% in P&amp;L</v>
          </cell>
          <cell r="C370">
            <v>3682.4915706401962</v>
          </cell>
          <cell r="D370">
            <v>3682.4915706401962</v>
          </cell>
          <cell r="G370">
            <v>334.81466073414902</v>
          </cell>
          <cell r="H370">
            <v>646.4734037819801</v>
          </cell>
          <cell r="I370">
            <v>966.44253615127946</v>
          </cell>
          <cell r="J370">
            <v>1274.8870967741937</v>
          </cell>
          <cell r="K370">
            <v>1587.1510177975529</v>
          </cell>
          <cell r="L370">
            <v>1870.416508342603</v>
          </cell>
          <cell r="M370">
            <v>2191.2761012235819</v>
          </cell>
          <cell r="N370">
            <v>2506.253565072303</v>
          </cell>
          <cell r="O370">
            <v>2808.3198778531705</v>
          </cell>
          <cell r="P370">
            <v>3136.0314240155731</v>
          </cell>
          <cell r="Q370">
            <v>3446.6695663959958</v>
          </cell>
          <cell r="R370">
            <v>3747.4619779644054</v>
          </cell>
          <cell r="S370">
            <v>333.94355617352596</v>
          </cell>
          <cell r="T370">
            <v>634.41131219132376</v>
          </cell>
          <cell r="U370">
            <v>934.11538597886556</v>
          </cell>
          <cell r="V370">
            <v>1252.1645309566186</v>
          </cell>
          <cell r="W370">
            <v>1553.3330941768634</v>
          </cell>
          <cell r="X370">
            <v>1847.8296888768632</v>
          </cell>
          <cell r="Y370">
            <v>2143.8525335768632</v>
          </cell>
          <cell r="Z370">
            <v>2445.9391282768629</v>
          </cell>
          <cell r="AA370">
            <v>2750.2944729768628</v>
          </cell>
          <cell r="AB370">
            <v>3059.5918280835294</v>
          </cell>
          <cell r="AC370">
            <v>3361.5546727835294</v>
          </cell>
          <cell r="AD370">
            <v>3682.4915706401962</v>
          </cell>
        </row>
        <row r="371">
          <cell r="A371" t="str">
            <v>P&amp;L - Others - 15% W/H tax equity loan 1999</v>
          </cell>
          <cell r="C371">
            <v>2849.8150000000001</v>
          </cell>
          <cell r="D371">
            <v>2849.8150000000001</v>
          </cell>
          <cell r="G371">
            <v>0</v>
          </cell>
          <cell r="H371">
            <v>464</v>
          </cell>
          <cell r="I371">
            <v>705</v>
          </cell>
          <cell r="J371">
            <v>940.7286764705882</v>
          </cell>
          <cell r="K371">
            <v>1182.2286764705882</v>
          </cell>
          <cell r="L371">
            <v>1411.9286764705882</v>
          </cell>
          <cell r="M371">
            <v>1652.7786764705882</v>
          </cell>
          <cell r="N371">
            <v>1898.428676470588</v>
          </cell>
          <cell r="O371">
            <v>2130.6286764705878</v>
          </cell>
          <cell r="P371">
            <v>2372.1286764705878</v>
          </cell>
          <cell r="Q371">
            <v>2605.8286764705877</v>
          </cell>
          <cell r="R371">
            <v>2847.3286764705877</v>
          </cell>
          <cell r="S371">
            <v>242.14999999999998</v>
          </cell>
          <cell r="T371">
            <v>468.04999999999995</v>
          </cell>
          <cell r="U371">
            <v>709.55</v>
          </cell>
          <cell r="V371">
            <v>942.75</v>
          </cell>
          <cell r="W371">
            <v>1182.25</v>
          </cell>
          <cell r="X371">
            <v>1415.95</v>
          </cell>
          <cell r="Y371">
            <v>1657.45</v>
          </cell>
          <cell r="Z371">
            <v>1899.1</v>
          </cell>
          <cell r="AA371">
            <v>2132.8150000000001</v>
          </cell>
          <cell r="AB371">
            <v>2374.4650000000001</v>
          </cell>
          <cell r="AC371">
            <v>2608.165</v>
          </cell>
          <cell r="AD371">
            <v>2849.8150000000001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A374" t="str">
            <v>Total tax Hyper</v>
          </cell>
          <cell r="C374">
            <v>-6851.1473689674367</v>
          </cell>
          <cell r="D374">
            <v>-6851.1473689674367</v>
          </cell>
          <cell r="G374">
            <v>-1549.9215574452496</v>
          </cell>
          <cell r="H374">
            <v>85.938296465621079</v>
          </cell>
          <cell r="I374">
            <v>3374.3379727393171</v>
          </cell>
          <cell r="J374">
            <v>-897.27186939168769</v>
          </cell>
          <cell r="K374">
            <v>-897.8902267101048</v>
          </cell>
          <cell r="L374">
            <v>4637.0283075534508</v>
          </cell>
          <cell r="M374">
            <v>6721.7636215384455</v>
          </cell>
          <cell r="N374">
            <v>4544.3981439445688</v>
          </cell>
          <cell r="O374">
            <v>5530.4947552707963</v>
          </cell>
          <cell r="P374">
            <v>1291.2506657066519</v>
          </cell>
          <cell r="Q374">
            <v>50.143681835398638</v>
          </cell>
          <cell r="R374">
            <v>5823.5999380674948</v>
          </cell>
          <cell r="S374">
            <v>-1524.7519086943848</v>
          </cell>
          <cell r="T374">
            <v>-4976.2201419689418</v>
          </cell>
          <cell r="U374">
            <v>-9271.0897205718502</v>
          </cell>
          <cell r="V374">
            <v>-8712.1152022054303</v>
          </cell>
          <cell r="W374">
            <v>-17722.458946960662</v>
          </cell>
          <cell r="X374">
            <v>-14564.025495319194</v>
          </cell>
          <cell r="Y374">
            <v>-14707.54162149325</v>
          </cell>
          <cell r="Z374">
            <v>-14120.980212622513</v>
          </cell>
          <cell r="AA374">
            <v>-12443.767217575256</v>
          </cell>
          <cell r="AB374">
            <v>-13104.017314198838</v>
          </cell>
          <cell r="AC374">
            <v>-11832.675076275707</v>
          </cell>
          <cell r="AD374">
            <v>-6851.1473689674367</v>
          </cell>
        </row>
        <row r="375">
          <cell r="D375">
            <v>0</v>
          </cell>
        </row>
        <row r="376">
          <cell r="A376" t="str">
            <v>Tax Charge to P&amp;L ( Hyper)</v>
          </cell>
          <cell r="C376">
            <v>-6317.0939902087812</v>
          </cell>
          <cell r="D376">
            <v>-6317.0939902087812</v>
          </cell>
          <cell r="G376">
            <v>-47</v>
          </cell>
          <cell r="H376">
            <v>1037</v>
          </cell>
          <cell r="I376">
            <v>2260</v>
          </cell>
          <cell r="J376">
            <v>436</v>
          </cell>
          <cell r="K376">
            <v>-227</v>
          </cell>
          <cell r="L376">
            <v>825</v>
          </cell>
          <cell r="M376">
            <v>1657</v>
          </cell>
          <cell r="N376">
            <v>392</v>
          </cell>
          <cell r="O376">
            <v>-18</v>
          </cell>
          <cell r="P376">
            <v>-1822</v>
          </cell>
          <cell r="Q376">
            <v>-3042</v>
          </cell>
          <cell r="R376">
            <v>-2535</v>
          </cell>
          <cell r="S376">
            <v>-325</v>
          </cell>
          <cell r="T376">
            <v>-2133</v>
          </cell>
          <cell r="U376">
            <v>-4293</v>
          </cell>
          <cell r="V376">
            <v>-4508</v>
          </cell>
          <cell r="W376">
            <v>-7793</v>
          </cell>
          <cell r="X376">
            <v>-7117.0869165605418</v>
          </cell>
          <cell r="Y376">
            <v>-6984.0702427346041</v>
          </cell>
          <cell r="Z376">
            <v>-6850.5704338638625</v>
          </cell>
          <cell r="AA376">
            <v>-6716.897438816608</v>
          </cell>
          <cell r="AB376">
            <v>-6583.637535440188</v>
          </cell>
          <cell r="AC376">
            <v>-6450.6016975170551</v>
          </cell>
          <cell r="AD376">
            <v>-6317.0939902087812</v>
          </cell>
        </row>
        <row r="377">
          <cell r="D377">
            <v>0</v>
          </cell>
        </row>
        <row r="378">
          <cell r="A378" t="str">
            <v>Tax Adjustment to zero Non hyper - US$</v>
          </cell>
          <cell r="C378">
            <v>534.05337875865553</v>
          </cell>
          <cell r="D378">
            <v>534.05337875865553</v>
          </cell>
          <cell r="G378">
            <v>1502.9215574452496</v>
          </cell>
          <cell r="H378">
            <v>951.06170353437892</v>
          </cell>
          <cell r="I378">
            <v>-1114.3379727393171</v>
          </cell>
          <cell r="J378">
            <v>1333.2718693916877</v>
          </cell>
          <cell r="K378">
            <v>670.8902267101048</v>
          </cell>
          <cell r="L378">
            <v>-3812.0283075534508</v>
          </cell>
          <cell r="M378">
            <v>-5064.7636215384455</v>
          </cell>
          <cell r="N378">
            <v>-4152.3981439445688</v>
          </cell>
          <cell r="O378">
            <v>-5548.4947552707963</v>
          </cell>
          <cell r="P378">
            <v>-3113.2506657066519</v>
          </cell>
          <cell r="Q378">
            <v>-3092.1436818353986</v>
          </cell>
          <cell r="R378">
            <v>-8358.5999380674948</v>
          </cell>
          <cell r="S378">
            <v>1199.7519086943848</v>
          </cell>
          <cell r="T378">
            <v>2843.2201419689418</v>
          </cell>
          <cell r="U378">
            <v>4978.0897205718502</v>
          </cell>
          <cell r="V378">
            <v>4204.1152022054303</v>
          </cell>
          <cell r="W378">
            <v>9929.4589469606617</v>
          </cell>
          <cell r="X378">
            <v>7446.9385787586525</v>
          </cell>
          <cell r="Y378">
            <v>7723.4713787586461</v>
          </cell>
          <cell r="Z378">
            <v>7270.4097787586506</v>
          </cell>
          <cell r="AA378">
            <v>5726.869778758648</v>
          </cell>
          <cell r="AB378">
            <v>6520.37977875865</v>
          </cell>
          <cell r="AC378">
            <v>5382.0733787586523</v>
          </cell>
          <cell r="AD378">
            <v>534.05337875865553</v>
          </cell>
        </row>
        <row r="379">
          <cell r="A379" t="str">
            <v>Tax Adjst to zero Non hyper - LC(month)</v>
          </cell>
          <cell r="C379">
            <v>552.2625995112885</v>
          </cell>
          <cell r="D379">
            <v>-11150.445999999993</v>
          </cell>
          <cell r="G379">
            <v>2708.8658151393179</v>
          </cell>
          <cell r="H379">
            <v>-975.96415164137477</v>
          </cell>
          <cell r="I379">
            <v>-3608.8728543530292</v>
          </cell>
          <cell r="J379">
            <v>4422.0967017780868</v>
          </cell>
          <cell r="K379">
            <v>-1209.9063085221794</v>
          </cell>
          <cell r="L379">
            <v>-8069.2533616744004</v>
          </cell>
          <cell r="M379">
            <v>-2223.3546352605686</v>
          </cell>
          <cell r="N379">
            <v>1663.6072118446746</v>
          </cell>
          <cell r="O379">
            <v>-2573.9833223021656</v>
          </cell>
          <cell r="P379">
            <v>4648.8809669779521</v>
          </cell>
          <cell r="Q379">
            <v>41.361245594107977</v>
          </cell>
          <cell r="R379">
            <v>-10298.028563436241</v>
          </cell>
          <cell r="S379">
            <v>2364.8309872275022</v>
          </cell>
          <cell r="T379">
            <v>3361.2212306931237</v>
          </cell>
          <cell r="U379">
            <v>4614.7340811080467</v>
          </cell>
          <cell r="V379">
            <v>-1690.9021302751175</v>
          </cell>
          <cell r="W379">
            <v>13511.811237622345</v>
          </cell>
          <cell r="X379">
            <v>-5709.7968468646204</v>
          </cell>
          <cell r="Y379">
            <v>636.02543999998522</v>
          </cell>
          <cell r="Z379">
            <v>-1042.0416799999894</v>
          </cell>
          <cell r="AA379">
            <v>-3550.1420000000057</v>
          </cell>
          <cell r="AB379">
            <v>1825.0730000000046</v>
          </cell>
          <cell r="AC379">
            <v>-2618.1047199999944</v>
          </cell>
          <cell r="AD379">
            <v>-11150.445999999993</v>
          </cell>
        </row>
        <row r="380">
          <cell r="D380">
            <v>0</v>
          </cell>
        </row>
        <row r="381">
          <cell r="A381" t="str">
            <v>This line must be Zero=====&gt;&gt;&gt;&gt;</v>
          </cell>
          <cell r="D381">
            <v>-630.00000000000409</v>
          </cell>
          <cell r="G381">
            <v>334.81466073414958</v>
          </cell>
          <cell r="H381">
            <v>0</v>
          </cell>
          <cell r="I381">
            <v>0</v>
          </cell>
          <cell r="J381">
            <v>0</v>
          </cell>
          <cell r="K381">
            <v>-9.0949470177292824E-13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0.49999999999954525</v>
          </cell>
          <cell r="T381">
            <v>0</v>
          </cell>
          <cell r="U381">
            <v>-599</v>
          </cell>
          <cell r="V381">
            <v>-744.00000000000091</v>
          </cell>
          <cell r="W381">
            <v>-630</v>
          </cell>
          <cell r="X381">
            <v>-630.00000000000091</v>
          </cell>
          <cell r="Y381">
            <v>-629.99999999999545</v>
          </cell>
          <cell r="Z381">
            <v>-630</v>
          </cell>
          <cell r="AA381">
            <v>-629.99999999999818</v>
          </cell>
          <cell r="AB381">
            <v>-629.99999999999818</v>
          </cell>
          <cell r="AC381">
            <v>-629.99999999999909</v>
          </cell>
          <cell r="AD381">
            <v>-630.00000000000409</v>
          </cell>
        </row>
        <row r="382">
          <cell r="A382" t="str">
            <v>Non Hyper Tax in US$</v>
          </cell>
          <cell r="D382">
            <v>0</v>
          </cell>
        </row>
        <row r="383">
          <cell r="A383" t="str">
            <v>P&amp;L</v>
          </cell>
          <cell r="D383">
            <v>0</v>
          </cell>
        </row>
        <row r="384">
          <cell r="A384" t="str">
            <v>CTA Adjustment - exch on Perm.Debt</v>
          </cell>
          <cell r="C384">
            <v>1711.6181928077967</v>
          </cell>
          <cell r="D384">
            <v>1711.6181928077967</v>
          </cell>
          <cell r="G384">
            <v>-17.32684873060748</v>
          </cell>
          <cell r="H384">
            <v>3.4035149437020209</v>
          </cell>
          <cell r="I384">
            <v>8.4854831694260611</v>
          </cell>
          <cell r="J384">
            <v>-98.689775113457017</v>
          </cell>
          <cell r="K384">
            <v>-81.152615842031992</v>
          </cell>
          <cell r="L384">
            <v>21.611453366538626</v>
          </cell>
          <cell r="M384">
            <v>-143.08237673629617</v>
          </cell>
          <cell r="N384">
            <v>-155.14500270775443</v>
          </cell>
          <cell r="O384">
            <v>-122.64110053633112</v>
          </cell>
          <cell r="P384">
            <v>27.448482355065607</v>
          </cell>
          <cell r="Q384">
            <v>243.23183324077218</v>
          </cell>
          <cell r="R384">
            <v>218.04463784933068</v>
          </cell>
          <cell r="S384">
            <v>-0.69213559999798235</v>
          </cell>
          <cell r="T384">
            <v>75.514897900001415</v>
          </cell>
          <cell r="U384">
            <v>413.10045743868977</v>
          </cell>
          <cell r="V384">
            <v>549.52814333829883</v>
          </cell>
          <cell r="W384">
            <v>1526.6824026294053</v>
          </cell>
          <cell r="X384">
            <v>1712.261755159554</v>
          </cell>
          <cell r="Y384">
            <v>1712.4699753336281</v>
          </cell>
          <cell r="Z384">
            <v>1712.1950604628728</v>
          </cell>
          <cell r="AA384">
            <v>1711.7469594156173</v>
          </cell>
          <cell r="AB384">
            <v>1711.7119500391964</v>
          </cell>
          <cell r="AC384">
            <v>1711.9010061160698</v>
          </cell>
          <cell r="AD384">
            <v>1711.6181928077967</v>
          </cell>
        </row>
        <row r="385">
          <cell r="A385" t="str">
            <v>P&amp;L - Equity Loan Exchange Princ.</v>
          </cell>
          <cell r="C385">
            <v>-10778.537529855241</v>
          </cell>
          <cell r="D385">
            <v>-10778.537529855241</v>
          </cell>
          <cell r="G385">
            <v>-505.86109199999999</v>
          </cell>
          <cell r="H385">
            <v>801.69803999999999</v>
          </cell>
          <cell r="I385">
            <v>1638.7295430000004</v>
          </cell>
          <cell r="J385">
            <v>-692.62776000000008</v>
          </cell>
          <cell r="K385">
            <v>-1490.2074</v>
          </cell>
          <cell r="L385">
            <v>-519.05818799999997</v>
          </cell>
          <cell r="M385">
            <v>423.34439400000008</v>
          </cell>
          <cell r="N385">
            <v>-1403.2568880000001</v>
          </cell>
          <cell r="O385">
            <v>-2139.6703680000001</v>
          </cell>
          <cell r="P385">
            <v>-4440.2735520000006</v>
          </cell>
          <cell r="Q385">
            <v>-6123.8296350000001</v>
          </cell>
          <cell r="R385">
            <v>-5985.5493587999999</v>
          </cell>
          <cell r="S385">
            <v>-567.68391899999995</v>
          </cell>
          <cell r="T385">
            <v>-3134.6165730000002</v>
          </cell>
          <cell r="U385">
            <v>-6829.3429413660006</v>
          </cell>
          <cell r="V385">
            <v>-7523.3260799070003</v>
          </cell>
          <cell r="W385">
            <v>-12377.070551966999</v>
          </cell>
          <cell r="X385">
            <v>-10778.537529855241</v>
          </cell>
          <cell r="Y385">
            <v>-10778.537529855241</v>
          </cell>
          <cell r="Z385">
            <v>-10778.537529855241</v>
          </cell>
          <cell r="AA385">
            <v>-10778.537529855241</v>
          </cell>
          <cell r="AB385">
            <v>-10778.537529855241</v>
          </cell>
          <cell r="AC385">
            <v>-10778.537529855241</v>
          </cell>
          <cell r="AD385">
            <v>-10778.537529855241</v>
          </cell>
        </row>
        <row r="386">
          <cell r="A386" t="str">
            <v>P&amp;L - Other Tax Items</v>
          </cell>
          <cell r="C386">
            <v>9327.6411144782269</v>
          </cell>
          <cell r="D386">
            <v>9327.6411144782269</v>
          </cell>
          <cell r="G386">
            <v>327.11848640119086</v>
          </cell>
          <cell r="H386">
            <v>258.53317343978074</v>
          </cell>
          <cell r="I386">
            <v>682.97669733947498</v>
          </cell>
          <cell r="J386">
            <v>1492.0920864823709</v>
          </cell>
          <cell r="K386">
            <v>1870.8476684931343</v>
          </cell>
          <cell r="L386">
            <v>3481.996024425051</v>
          </cell>
          <cell r="M386">
            <v>4012.9053473635736</v>
          </cell>
          <cell r="N386">
            <v>4480.2455154025183</v>
          </cell>
          <cell r="O386">
            <v>5273.3769262557225</v>
          </cell>
          <cell r="P386">
            <v>5590.7178466473533</v>
          </cell>
          <cell r="Q386">
            <v>6660.2107402905667</v>
          </cell>
          <cell r="R386">
            <v>7499.3456833810924</v>
          </cell>
          <cell r="S386">
            <v>546.14907101889048</v>
          </cell>
          <cell r="T386">
            <v>1433.6387300502208</v>
          </cell>
          <cell r="U386">
            <v>2579.1635571445404</v>
          </cell>
          <cell r="V386">
            <v>3119.6655823323254</v>
          </cell>
          <cell r="W386">
            <v>4602.8079792710387</v>
          </cell>
          <cell r="X386">
            <v>4768.3338918656245</v>
          </cell>
          <cell r="Y386">
            <v>5223.6640354539622</v>
          </cell>
          <cell r="Z386">
            <v>5674.0769728582973</v>
          </cell>
          <cell r="AA386">
            <v>6114.1479069426332</v>
          </cell>
          <cell r="AB386">
            <v>6595.8658432602615</v>
          </cell>
          <cell r="AC386">
            <v>7042.6022108005964</v>
          </cell>
          <cell r="AD386">
            <v>9327.6411144782269</v>
          </cell>
        </row>
        <row r="387">
          <cell r="A387" t="str">
            <v>P&amp;L - Equity Loan interest 1999</v>
          </cell>
          <cell r="C387">
            <v>-6342.1910805396019</v>
          </cell>
          <cell r="D387">
            <v>-6342.1910805396019</v>
          </cell>
          <cell r="G387">
            <v>0</v>
          </cell>
          <cell r="H387">
            <v>-1022.514493572</v>
          </cell>
          <cell r="I387">
            <v>-1542.6930795408007</v>
          </cell>
          <cell r="J387">
            <v>-2057.0012833873902</v>
          </cell>
          <cell r="K387">
            <v>-2588.2913664943021</v>
          </cell>
          <cell r="L387">
            <v>-3102.5553042999713</v>
          </cell>
          <cell r="M387">
            <v>-3633.9710242609863</v>
          </cell>
          <cell r="N387">
            <v>-4165.3737440282657</v>
          </cell>
          <cell r="O387">
            <v>-4679.3297191351767</v>
          </cell>
          <cell r="P387">
            <v>-5210.4548327666034</v>
          </cell>
          <cell r="Q387">
            <v>-5724.6693087571548</v>
          </cell>
          <cell r="R387">
            <v>-6255.7837638542205</v>
          </cell>
          <cell r="S387">
            <v>-531.43017751890011</v>
          </cell>
          <cell r="T387">
            <v>-1028.6061892821001</v>
          </cell>
          <cell r="U387">
            <v>-1559.8120131594001</v>
          </cell>
          <cell r="V387">
            <v>-2073.8611854279002</v>
          </cell>
          <cell r="W387">
            <v>-2605.1521287098999</v>
          </cell>
          <cell r="X387">
            <v>-3187.5619004196005</v>
          </cell>
          <cell r="Y387">
            <v>-3718.8831524196007</v>
          </cell>
          <cell r="Z387">
            <v>-4250.5344176196004</v>
          </cell>
          <cell r="AA387">
            <v>-4764.7279845395997</v>
          </cell>
          <cell r="AB387">
            <v>-5296.3792497396007</v>
          </cell>
          <cell r="AC387">
            <v>-5810.5398153396009</v>
          </cell>
          <cell r="AD387">
            <v>-6342.1910805396019</v>
          </cell>
        </row>
        <row r="388">
          <cell r="A388" t="str">
            <v>P&amp;L - Equity Loan exchange 1998</v>
          </cell>
          <cell r="C388">
            <v>-937.94440497119945</v>
          </cell>
          <cell r="D388">
            <v>-937.94440497119945</v>
          </cell>
          <cell r="G388">
            <v>0</v>
          </cell>
          <cell r="H388">
            <v>-1011.3106059379854</v>
          </cell>
          <cell r="I388">
            <v>-995.80364691865145</v>
          </cell>
          <cell r="J388">
            <v>-1069.4161715537318</v>
          </cell>
          <cell r="K388">
            <v>-1140.753409328217</v>
          </cell>
          <cell r="L388">
            <v>-1157.6303090826618</v>
          </cell>
          <cell r="M388">
            <v>-1173.882138475831</v>
          </cell>
          <cell r="N388">
            <v>-1142.6286204120443</v>
          </cell>
          <cell r="O388">
            <v>-1130.1272131865296</v>
          </cell>
          <cell r="P388">
            <v>-1091.3728507874341</v>
          </cell>
          <cell r="Q388">
            <v>-1063.2446845300258</v>
          </cell>
          <cell r="R388">
            <v>-1065.5366091880369</v>
          </cell>
          <cell r="S388">
            <v>-50.162533205400152</v>
          </cell>
          <cell r="T388">
            <v>-275.14870177079962</v>
          </cell>
          <cell r="U388">
            <v>-596.91409105679986</v>
          </cell>
          <cell r="V388">
            <v>-656.88779124539951</v>
          </cell>
          <cell r="W388">
            <v>-1073.0432331827997</v>
          </cell>
          <cell r="X388">
            <v>-937.94440497119945</v>
          </cell>
          <cell r="Y388">
            <v>-937.94440497119945</v>
          </cell>
          <cell r="Z388">
            <v>-937.94440497119945</v>
          </cell>
          <cell r="AA388">
            <v>-937.94440497119945</v>
          </cell>
          <cell r="AB388">
            <v>-937.94440497119945</v>
          </cell>
          <cell r="AC388">
            <v>-937.94440497119945</v>
          </cell>
          <cell r="AD388">
            <v>-937.94440497119945</v>
          </cell>
        </row>
        <row r="389">
          <cell r="A389" t="str">
            <v>P&amp;L - Diff.Base Inc.Tax/Soc.Cont.</v>
          </cell>
          <cell r="C389">
            <v>-2099</v>
          </cell>
          <cell r="D389">
            <v>-2099</v>
          </cell>
          <cell r="G389">
            <v>-30</v>
          </cell>
          <cell r="H389">
            <v>227</v>
          </cell>
          <cell r="I389">
            <v>84</v>
          </cell>
          <cell r="J389">
            <v>188</v>
          </cell>
          <cell r="K389">
            <v>143</v>
          </cell>
          <cell r="L389">
            <v>172</v>
          </cell>
          <cell r="M389">
            <v>158</v>
          </cell>
          <cell r="N389">
            <v>247</v>
          </cell>
          <cell r="O389">
            <v>237</v>
          </cell>
          <cell r="P389">
            <v>183</v>
          </cell>
          <cell r="Q389">
            <v>-26</v>
          </cell>
          <cell r="R389">
            <v>-4</v>
          </cell>
          <cell r="S389">
            <v>-2</v>
          </cell>
          <cell r="T389">
            <v>-100</v>
          </cell>
          <cell r="U389">
            <v>-589</v>
          </cell>
          <cell r="V389">
            <v>-772</v>
          </cell>
          <cell r="W389">
            <v>-2099</v>
          </cell>
          <cell r="X389">
            <v>-2099</v>
          </cell>
          <cell r="Y389">
            <v>-2099</v>
          </cell>
          <cell r="Z389">
            <v>-2099</v>
          </cell>
          <cell r="AA389">
            <v>-2099</v>
          </cell>
          <cell r="AB389">
            <v>-2099</v>
          </cell>
          <cell r="AC389">
            <v>-2099</v>
          </cell>
          <cell r="AD389">
            <v>-2099</v>
          </cell>
        </row>
        <row r="390">
          <cell r="A390" t="str">
            <v>P&amp;L - NPBT</v>
          </cell>
          <cell r="C390">
            <v>2655.0537586811702</v>
          </cell>
          <cell r="D390">
            <v>2655.0537586811702</v>
          </cell>
          <cell r="G390">
            <v>-1611.6667638499825</v>
          </cell>
          <cell r="H390">
            <v>-1318.3447361898563</v>
          </cell>
          <cell r="I390">
            <v>-432.79956046141143</v>
          </cell>
          <cell r="J390">
            <v>-1311.2447390642606</v>
          </cell>
          <cell r="K390">
            <v>-153.71279780682812</v>
          </cell>
          <cell r="L390">
            <v>1633.3194463313034</v>
          </cell>
          <cell r="M390">
            <v>1577.3946419538152</v>
          </cell>
          <cell r="N390">
            <v>1886.8746421472242</v>
          </cell>
          <cell r="O390">
            <v>3170.937675549354</v>
          </cell>
          <cell r="P390">
            <v>2546.0254717721118</v>
          </cell>
          <cell r="Q390">
            <v>3073.946493724658</v>
          </cell>
          <cell r="R390">
            <v>7357.2886942443365</v>
          </cell>
          <cell r="S390">
            <v>-1170.5257705625029</v>
          </cell>
          <cell r="T390">
            <v>-916.46361805758704</v>
          </cell>
          <cell r="U390">
            <v>524.04992444825461</v>
          </cell>
          <cell r="V390">
            <v>1665.8515977476277</v>
          </cell>
          <cell r="W390">
            <v>-37.266509178271235</v>
          </cell>
          <cell r="X390">
            <v>414.72992058534783</v>
          </cell>
          <cell r="Y390">
            <v>-323.54283587706311</v>
          </cell>
          <cell r="Z390">
            <v>-332.70458791064323</v>
          </cell>
          <cell r="AA390">
            <v>747.33580127227651</v>
          </cell>
          <cell r="AB390">
            <v>-547.15321557560014</v>
          </cell>
          <cell r="AC390">
            <v>122.72548170719097</v>
          </cell>
          <cell r="AD390">
            <v>2655.0537586811702</v>
          </cell>
        </row>
        <row r="391">
          <cell r="C391">
            <v>-6463.3599493988477</v>
          </cell>
          <cell r="D391">
            <v>-6463.3599493988477</v>
          </cell>
          <cell r="G391">
            <v>-1837.7362181793992</v>
          </cell>
          <cell r="H391">
            <v>-2061.5351073163592</v>
          </cell>
          <cell r="I391">
            <v>-557.10456341196232</v>
          </cell>
          <cell r="J391">
            <v>-3548.8876426364691</v>
          </cell>
          <cell r="K391">
            <v>-3440.269920978245</v>
          </cell>
          <cell r="L391">
            <v>529.68312274025993</v>
          </cell>
          <cell r="M391">
            <v>1220.7088438442754</v>
          </cell>
          <cell r="N391">
            <v>-252.28409759832175</v>
          </cell>
          <cell r="O391">
            <v>609.54620094703932</v>
          </cell>
          <cell r="P391">
            <v>-2394.9094347795071</v>
          </cell>
          <cell r="Q391">
            <v>-2960.3545610311835</v>
          </cell>
          <cell r="R391">
            <v>1763.8092836325022</v>
          </cell>
          <cell r="S391">
            <v>-1776.3454648679106</v>
          </cell>
          <cell r="T391">
            <v>-3945.6814541602648</v>
          </cell>
          <cell r="U391">
            <v>-6058.7551065507159</v>
          </cell>
          <cell r="V391">
            <v>-5691.0297331620477</v>
          </cell>
          <cell r="W391">
            <v>-12062.042041137525</v>
          </cell>
          <cell r="X391">
            <v>-10107.718267635515</v>
          </cell>
          <cell r="Y391">
            <v>-10921.773912335513</v>
          </cell>
          <cell r="Z391">
            <v>-11012.448907035514</v>
          </cell>
          <cell r="AA391">
            <v>-10006.979251735513</v>
          </cell>
          <cell r="AB391">
            <v>-11351.436606842182</v>
          </cell>
          <cell r="AC391">
            <v>-10748.793051542183</v>
          </cell>
          <cell r="AD391">
            <v>-6463.3599493988477</v>
          </cell>
        </row>
        <row r="392">
          <cell r="D392">
            <v>0</v>
          </cell>
        </row>
        <row r="393">
          <cell r="A393" t="str">
            <v>P&amp;L - Interest Adjust to 8% in P&amp;L</v>
          </cell>
          <cell r="C393">
            <v>3682.4915706401962</v>
          </cell>
          <cell r="D393">
            <v>3682.4915706401962</v>
          </cell>
          <cell r="H393">
            <v>646.4734037819801</v>
          </cell>
          <cell r="I393">
            <v>966.44253615127946</v>
          </cell>
          <cell r="J393">
            <v>1274.8870967741937</v>
          </cell>
          <cell r="K393">
            <v>1587.1510177975529</v>
          </cell>
          <cell r="L393">
            <v>1870.416508342603</v>
          </cell>
          <cell r="M393">
            <v>2191.2761012235819</v>
          </cell>
          <cell r="N393">
            <v>2506.253565072303</v>
          </cell>
          <cell r="O393">
            <v>2808.3198778531705</v>
          </cell>
          <cell r="P393">
            <v>3136.0314240155731</v>
          </cell>
          <cell r="Q393">
            <v>3446.6695663959958</v>
          </cell>
          <cell r="R393">
            <v>3747.4619779644054</v>
          </cell>
          <cell r="S393">
            <v>333.94355617352596</v>
          </cell>
          <cell r="T393">
            <v>634.41131219132376</v>
          </cell>
          <cell r="U393">
            <v>934.11538597886556</v>
          </cell>
          <cell r="V393">
            <v>1252.1645309566186</v>
          </cell>
          <cell r="W393">
            <v>1553.3330941768634</v>
          </cell>
          <cell r="X393">
            <v>1847.8296888768632</v>
          </cell>
          <cell r="Y393">
            <v>2143.8525335768632</v>
          </cell>
          <cell r="Z393">
            <v>2445.9391282768629</v>
          </cell>
          <cell r="AA393">
            <v>2750.2944729768628</v>
          </cell>
          <cell r="AB393">
            <v>3059.5918280835294</v>
          </cell>
          <cell r="AC393">
            <v>3361.5546727835294</v>
          </cell>
          <cell r="AD393">
            <v>3682.4915706401962</v>
          </cell>
        </row>
        <row r="394">
          <cell r="A394" t="str">
            <v>P&amp;L - Others - 15% W/H tax equity loan 1999</v>
          </cell>
          <cell r="C394">
            <v>2849.8150000000001</v>
          </cell>
          <cell r="D394">
            <v>2849.8150000000001</v>
          </cell>
          <cell r="G394">
            <v>0</v>
          </cell>
          <cell r="H394">
            <v>464</v>
          </cell>
          <cell r="I394">
            <v>705</v>
          </cell>
          <cell r="J394">
            <v>940.7286764705882</v>
          </cell>
          <cell r="K394">
            <v>1182.2286764705882</v>
          </cell>
          <cell r="L394">
            <v>1411.9286764705882</v>
          </cell>
          <cell r="M394">
            <v>1652.7786764705882</v>
          </cell>
          <cell r="N394">
            <v>1898.428676470588</v>
          </cell>
          <cell r="O394">
            <v>2130.6286764705878</v>
          </cell>
          <cell r="P394">
            <v>2372.1286764705878</v>
          </cell>
          <cell r="Q394">
            <v>2605.8286764705877</v>
          </cell>
          <cell r="R394">
            <v>2847.3286764705877</v>
          </cell>
          <cell r="S394">
            <v>242.14999999999998</v>
          </cell>
          <cell r="T394">
            <v>468.04999999999995</v>
          </cell>
          <cell r="U394">
            <v>709.55</v>
          </cell>
          <cell r="V394">
            <v>942.75</v>
          </cell>
          <cell r="W394">
            <v>1182.25</v>
          </cell>
          <cell r="X394">
            <v>1415.95</v>
          </cell>
          <cell r="Y394">
            <v>1657.45</v>
          </cell>
          <cell r="Z394">
            <v>1899.1</v>
          </cell>
          <cell r="AA394">
            <v>2132.8150000000001</v>
          </cell>
          <cell r="AB394">
            <v>2374.4650000000001</v>
          </cell>
          <cell r="AC394">
            <v>2608.165</v>
          </cell>
          <cell r="AD394">
            <v>2849.8150000000001</v>
          </cell>
        </row>
        <row r="395">
          <cell r="C395">
            <v>27</v>
          </cell>
          <cell r="D395">
            <v>27</v>
          </cell>
          <cell r="U395">
            <v>36</v>
          </cell>
          <cell r="V395">
            <v>36</v>
          </cell>
          <cell r="W395">
            <v>27</v>
          </cell>
          <cell r="X395">
            <v>27</v>
          </cell>
          <cell r="Y395">
            <v>27</v>
          </cell>
          <cell r="Z395">
            <v>27</v>
          </cell>
          <cell r="AA395">
            <v>27</v>
          </cell>
          <cell r="AB395">
            <v>27</v>
          </cell>
          <cell r="AC395">
            <v>27</v>
          </cell>
          <cell r="AD395">
            <v>27</v>
          </cell>
        </row>
        <row r="396">
          <cell r="A396" t="str">
            <v>Total Tax Non  Hyper</v>
          </cell>
          <cell r="C396">
            <v>95.946621241348566</v>
          </cell>
          <cell r="D396">
            <v>95.946621241348566</v>
          </cell>
          <cell r="G396">
            <v>-1837.7362181793992</v>
          </cell>
          <cell r="H396">
            <v>-951.06170353437915</v>
          </cell>
          <cell r="I396">
            <v>1114.3379727393171</v>
          </cell>
          <cell r="J396">
            <v>-1333.2718693916872</v>
          </cell>
          <cell r="K396">
            <v>-670.89022671010389</v>
          </cell>
          <cell r="L396">
            <v>3812.0283075534517</v>
          </cell>
          <cell r="M396">
            <v>5064.7636215384455</v>
          </cell>
          <cell r="N396">
            <v>4152.3981439445688</v>
          </cell>
          <cell r="O396">
            <v>5548.4947552707981</v>
          </cell>
          <cell r="P396">
            <v>3113.2506657066538</v>
          </cell>
          <cell r="Q396">
            <v>3092.1436818354</v>
          </cell>
          <cell r="R396">
            <v>8358.5999380674948</v>
          </cell>
          <cell r="S396">
            <v>-1200.2519086943844</v>
          </cell>
          <cell r="T396">
            <v>-2843.2201419689409</v>
          </cell>
          <cell r="U396">
            <v>-4379.0897205718502</v>
          </cell>
          <cell r="V396">
            <v>-3460.1152022054293</v>
          </cell>
          <cell r="W396">
            <v>-9299.4589469606617</v>
          </cell>
          <cell r="X396">
            <v>-6816.9385787586516</v>
          </cell>
          <cell r="Y396">
            <v>-7093.4713787586506</v>
          </cell>
          <cell r="Z396">
            <v>-6640.4097787586506</v>
          </cell>
          <cell r="AA396">
            <v>-5096.8697787586498</v>
          </cell>
          <cell r="AB396">
            <v>-5890.3797787586518</v>
          </cell>
          <cell r="AC396">
            <v>-4752.0733787586532</v>
          </cell>
          <cell r="AD396">
            <v>95.946621241348566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A399" t="str">
            <v xml:space="preserve">CTA </v>
          </cell>
          <cell r="D399">
            <v>0</v>
          </cell>
        </row>
        <row r="400">
          <cell r="A400" t="str">
            <v>CTA Adjustment - exch on Perm.Debt</v>
          </cell>
          <cell r="C400">
            <v>-20112.019819765384</v>
          </cell>
          <cell r="D400">
            <v>-20112.019819765384</v>
          </cell>
          <cell r="G400">
            <v>-867.13372039998285</v>
          </cell>
          <cell r="H400">
            <v>1345.7010931000095</v>
          </cell>
          <cell r="I400">
            <v>3010.9615172000103</v>
          </cell>
          <cell r="J400">
            <v>-1112.8905232999923</v>
          </cell>
          <cell r="K400">
            <v>-2671.6410457999982</v>
          </cell>
          <cell r="L400">
            <v>-811.50443339998492</v>
          </cell>
          <cell r="M400">
            <v>739.48993840000458</v>
          </cell>
          <cell r="N400">
            <v>-2436.8558771999888</v>
          </cell>
          <cell r="O400">
            <v>-3775.5115619999929</v>
          </cell>
          <cell r="P400">
            <v>-7881.2017753999899</v>
          </cell>
          <cell r="Q400">
            <v>-11048.682074300003</v>
          </cell>
          <cell r="R400">
            <v>-10790.589458499986</v>
          </cell>
          <cell r="S400">
            <v>-1020.824220400002</v>
          </cell>
          <cell r="T400">
            <v>-5480.9981470000021</v>
          </cell>
          <cell r="U400">
            <v>-12237.626156</v>
          </cell>
          <cell r="V400">
            <v>-13556.456241500004</v>
          </cell>
          <cell r="W400">
            <v>-22584.706208999989</v>
          </cell>
          <cell r="X400">
            <v>-20112.663382117142</v>
          </cell>
          <cell r="Y400">
            <v>-20112.871602291216</v>
          </cell>
          <cell r="Z400">
            <v>-20112.596687420461</v>
          </cell>
          <cell r="AA400">
            <v>-20112.148586373205</v>
          </cell>
          <cell r="AB400">
            <v>-20112.113576996784</v>
          </cell>
          <cell r="AC400">
            <v>-20112.302633073657</v>
          </cell>
          <cell r="AD400">
            <v>-20112.019819765384</v>
          </cell>
        </row>
        <row r="401">
          <cell r="A401" t="str">
            <v>P&amp;L - Equity Loan Exchange Princ.</v>
          </cell>
          <cell r="C401">
            <v>0</v>
          </cell>
          <cell r="D401">
            <v>0</v>
          </cell>
        </row>
        <row r="402">
          <cell r="A402" t="str">
            <v>P&amp;L - Other Tax Items</v>
          </cell>
          <cell r="C402">
            <v>0</v>
          </cell>
          <cell r="D402">
            <v>0</v>
          </cell>
        </row>
        <row r="403">
          <cell r="A403" t="str">
            <v>P&amp;L - Diff.Base Inc.Tax/Soc.Cont.</v>
          </cell>
          <cell r="C403">
            <v>0</v>
          </cell>
          <cell r="D403">
            <v>0</v>
          </cell>
        </row>
        <row r="404">
          <cell r="A404" t="str">
            <v>P&amp;L - NPBT</v>
          </cell>
          <cell r="C404">
            <v>1725.7804669999973</v>
          </cell>
          <cell r="D404">
            <v>1725.7804669999973</v>
          </cell>
          <cell r="G404">
            <v>319.13372039998279</v>
          </cell>
          <cell r="H404">
            <v>512.29890689999024</v>
          </cell>
          <cell r="I404">
            <v>873.03848279998954</v>
          </cell>
          <cell r="J404">
            <v>1074.8905232999921</v>
          </cell>
          <cell r="K404">
            <v>1220.6410457999978</v>
          </cell>
          <cell r="L404">
            <v>1450.5044333999845</v>
          </cell>
          <cell r="M404">
            <v>1643.510061599995</v>
          </cell>
          <cell r="N404">
            <v>1872.8558771999883</v>
          </cell>
          <cell r="O404">
            <v>2083.5115619999924</v>
          </cell>
          <cell r="P404">
            <v>2158.2017753999889</v>
          </cell>
          <cell r="Q404">
            <v>2316.6820743000012</v>
          </cell>
          <cell r="R404">
            <v>2710.5894584999846</v>
          </cell>
          <cell r="S404">
            <v>160.32422040000199</v>
          </cell>
          <cell r="T404">
            <v>323.49814700000206</v>
          </cell>
          <cell r="U404">
            <v>470.12615600000049</v>
          </cell>
          <cell r="V404">
            <v>615.95624150000288</v>
          </cell>
          <cell r="W404">
            <v>793.20620899998812</v>
          </cell>
          <cell r="X404">
            <v>926.43110299999398</v>
          </cell>
          <cell r="Y404">
            <v>1059.6559970000062</v>
          </cell>
          <cell r="Z404">
            <v>1192.880890999993</v>
          </cell>
          <cell r="AA404">
            <v>1326.1057849999925</v>
          </cell>
          <cell r="AB404">
            <v>1459.330678999992</v>
          </cell>
          <cell r="AC404">
            <v>1592.5555729999978</v>
          </cell>
          <cell r="AD404">
            <v>1725.7804669999973</v>
          </cell>
        </row>
        <row r="405">
          <cell r="A405" t="str">
            <v>Total</v>
          </cell>
          <cell r="C405">
            <v>-18386.239352765388</v>
          </cell>
          <cell r="D405">
            <v>-18386.239352765388</v>
          </cell>
          <cell r="G405">
            <v>-548</v>
          </cell>
          <cell r="H405">
            <v>1858</v>
          </cell>
          <cell r="I405">
            <v>3884</v>
          </cell>
          <cell r="J405">
            <v>-38.000000000000227</v>
          </cell>
          <cell r="K405">
            <v>-1451</v>
          </cell>
          <cell r="L405">
            <v>639</v>
          </cell>
          <cell r="M405">
            <v>2383</v>
          </cell>
          <cell r="N405">
            <v>-564</v>
          </cell>
          <cell r="O405">
            <v>-1692</v>
          </cell>
          <cell r="P405">
            <v>-5723</v>
          </cell>
          <cell r="Q405">
            <v>-8732</v>
          </cell>
          <cell r="R405">
            <v>-8080</v>
          </cell>
          <cell r="S405">
            <v>-860.5</v>
          </cell>
          <cell r="T405">
            <v>-5157.5</v>
          </cell>
          <cell r="U405">
            <v>-11767.5</v>
          </cell>
          <cell r="V405">
            <v>-12940.5</v>
          </cell>
          <cell r="W405">
            <v>-21791.5</v>
          </cell>
          <cell r="X405">
            <v>-19186.232279117146</v>
          </cell>
          <cell r="Y405">
            <v>-19053.215605291211</v>
          </cell>
          <cell r="Z405">
            <v>-18919.715796420467</v>
          </cell>
          <cell r="AA405">
            <v>-18786.042801373213</v>
          </cell>
          <cell r="AB405">
            <v>-18652.782897996793</v>
          </cell>
          <cell r="AC405">
            <v>-18519.74706007366</v>
          </cell>
          <cell r="AD405">
            <v>-18386.239352765388</v>
          </cell>
        </row>
        <row r="413">
          <cell r="U413" t="str">
            <v>BRAZIL</v>
          </cell>
        </row>
        <row r="414">
          <cell r="T414" t="str">
            <v>HYPER TO NON HYPER ANALYSIS</v>
          </cell>
        </row>
        <row r="415">
          <cell r="T415" t="str">
            <v>PERIOD: 2001 LE 06  - DEC´01YTD</v>
          </cell>
        </row>
        <row r="416">
          <cell r="T416" t="str">
            <v xml:space="preserve">    Dec´01 Exchange  Rate :      R$ </v>
          </cell>
          <cell r="W416">
            <v>2.2999999999999998</v>
          </cell>
        </row>
        <row r="418">
          <cell r="H418" t="str">
            <v>Hyper Tax</v>
          </cell>
          <cell r="K418" t="str">
            <v>Non Hyper Tax</v>
          </cell>
          <cell r="T418" t="str">
            <v>Hyper Tax</v>
          </cell>
          <cell r="W418" t="str">
            <v>Non Hyper Tax</v>
          </cell>
        </row>
        <row r="419">
          <cell r="H419" t="str">
            <v>Tax @ 33%</v>
          </cell>
          <cell r="K419" t="str">
            <v>in US$</v>
          </cell>
          <cell r="T419" t="str">
            <v>Tax @ 33%</v>
          </cell>
          <cell r="W419" t="str">
            <v>in US$</v>
          </cell>
        </row>
        <row r="420">
          <cell r="A420" t="str">
            <v>Description</v>
          </cell>
          <cell r="G420" t="str">
            <v>Hyper Base</v>
          </cell>
          <cell r="H420" t="str">
            <v>R$´000</v>
          </cell>
          <cell r="I420" t="str">
            <v>US$´000</v>
          </cell>
          <cell r="K420" t="str">
            <v>P&amp;L</v>
          </cell>
          <cell r="L420" t="str">
            <v>CTA</v>
          </cell>
          <cell r="S420" t="str">
            <v>Hyper Base</v>
          </cell>
          <cell r="T420" t="str">
            <v>R$´000</v>
          </cell>
          <cell r="U420" t="str">
            <v>US$´000</v>
          </cell>
          <cell r="W420" t="str">
            <v>P&amp;L</v>
          </cell>
          <cell r="X420" t="str">
            <v>CTA</v>
          </cell>
        </row>
        <row r="422">
          <cell r="A422" t="str">
            <v>CTA Adjustment - exch on Perm.Debt</v>
          </cell>
          <cell r="G422">
            <v>-62647.662510817936</v>
          </cell>
          <cell r="H422">
            <v>-20673.728628569919</v>
          </cell>
          <cell r="I422">
            <v>-10572.544820650655</v>
          </cell>
          <cell r="K422">
            <v>218.04463784933068</v>
          </cell>
          <cell r="L422">
            <v>-10790.589458499986</v>
          </cell>
          <cell r="S422">
            <v>-128240.0938568592</v>
          </cell>
          <cell r="T422">
            <v>-42319.230972763537</v>
          </cell>
          <cell r="U422">
            <v>-18400.401626957588</v>
          </cell>
          <cell r="W422">
            <v>1070.0752372301722</v>
          </cell>
          <cell r="X422">
            <v>-19470.47686418776</v>
          </cell>
        </row>
        <row r="423">
          <cell r="A423" t="str">
            <v>P&amp;L - Equity Loan Exchange Princ.</v>
          </cell>
          <cell r="G423">
            <v>-35467.4</v>
          </cell>
          <cell r="H423">
            <v>-11704.242</v>
          </cell>
          <cell r="I423">
            <v>-5985.5493587999999</v>
          </cell>
          <cell r="K423">
            <v>-5985.5493587999999</v>
          </cell>
          <cell r="S423">
            <v>-75120.135554174951</v>
          </cell>
          <cell r="T423">
            <v>-24789.644732877736</v>
          </cell>
          <cell r="U423">
            <v>-10778.537529855241</v>
          </cell>
          <cell r="W423">
            <v>-10778.537529855241</v>
          </cell>
        </row>
        <row r="424">
          <cell r="A424" t="str">
            <v>P&amp;L - Other Tax Items</v>
          </cell>
          <cell r="G424">
            <v>44437.407019240665</v>
          </cell>
          <cell r="H424">
            <v>14664.344316349419</v>
          </cell>
          <cell r="I424">
            <v>7499.3456833810924</v>
          </cell>
          <cell r="K424">
            <v>7499.3456833810924</v>
          </cell>
          <cell r="L424">
            <v>0</v>
          </cell>
          <cell r="S424">
            <v>65008.231680732526</v>
          </cell>
          <cell r="T424">
            <v>21452.716454641733</v>
          </cell>
          <cell r="U424">
            <v>9327.6411144782269</v>
          </cell>
          <cell r="W424">
            <v>9327.6411144782269</v>
          </cell>
        </row>
        <row r="425">
          <cell r="A425" t="str">
            <v>P&amp;L - Equity Loan interest 1999</v>
          </cell>
          <cell r="G425">
            <v>-37068.67519852941</v>
          </cell>
          <cell r="H425">
            <v>-12232.662815514706</v>
          </cell>
          <cell r="I425">
            <v>-6255.7837638542205</v>
          </cell>
          <cell r="K425">
            <v>-6255.7837638542205</v>
          </cell>
          <cell r="S425">
            <v>-44201.381900000008</v>
          </cell>
          <cell r="T425">
            <v>-14586.456027000004</v>
          </cell>
          <cell r="U425">
            <v>-6342.1910805396019</v>
          </cell>
          <cell r="W425">
            <v>-6342.1910805396019</v>
          </cell>
        </row>
        <row r="426">
          <cell r="A426" t="str">
            <v>P&amp;L - Equity Loan exchange 1998</v>
          </cell>
          <cell r="G426">
            <v>-6313.8420330882354</v>
          </cell>
          <cell r="H426">
            <v>-2083.5678709191179</v>
          </cell>
          <cell r="I426">
            <v>-1065.5366091880369</v>
          </cell>
          <cell r="K426">
            <v>-1065.5366091880369</v>
          </cell>
          <cell r="S426">
            <v>-6536.9267999999956</v>
          </cell>
          <cell r="T426">
            <v>-2157.1858439999987</v>
          </cell>
          <cell r="U426">
            <v>-937.94440497119945</v>
          </cell>
          <cell r="W426">
            <v>-937.94440497119945</v>
          </cell>
        </row>
        <row r="427">
          <cell r="A427" t="str">
            <v>P&amp;L - Diff.Base Inc.Tax/Soc.Cont.</v>
          </cell>
          <cell r="G427">
            <v>0</v>
          </cell>
          <cell r="H427">
            <v>-48</v>
          </cell>
          <cell r="I427">
            <v>-4</v>
          </cell>
          <cell r="K427">
            <v>-4</v>
          </cell>
          <cell r="L427">
            <v>0</v>
          </cell>
          <cell r="S427">
            <v>0</v>
          </cell>
          <cell r="T427">
            <v>-21</v>
          </cell>
          <cell r="U427">
            <v>-2624</v>
          </cell>
          <cell r="W427">
            <v>-2624</v>
          </cell>
        </row>
        <row r="428">
          <cell r="A428" t="str">
            <v>P&amp;L - NPBT</v>
          </cell>
          <cell r="G428">
            <v>59657.257870517773</v>
          </cell>
          <cell r="H428">
            <v>19686.895097270866</v>
          </cell>
          <cell r="I428">
            <v>10067.878152744321</v>
          </cell>
          <cell r="K428">
            <v>7357.2886942443365</v>
          </cell>
          <cell r="L428">
            <v>2710.5894584999846</v>
          </cell>
          <cell r="S428">
            <v>30531.865752844686</v>
          </cell>
          <cell r="T428">
            <v>10075.515698438747</v>
          </cell>
          <cell r="U428">
            <v>4380.8342256811675</v>
          </cell>
          <cell r="W428">
            <v>2655.0537586811702</v>
          </cell>
          <cell r="X428">
            <v>1725.7804669999973</v>
          </cell>
        </row>
        <row r="429">
          <cell r="A429" t="str">
            <v>Total</v>
          </cell>
          <cell r="G429">
            <v>-37402.914852677146</v>
          </cell>
          <cell r="H429">
            <v>-12390.961901383464</v>
          </cell>
          <cell r="I429">
            <v>-6316.1907163674987</v>
          </cell>
          <cell r="K429">
            <v>1763.8092836325022</v>
          </cell>
          <cell r="L429">
            <v>-8080</v>
          </cell>
          <cell r="S429">
            <v>-158558.44067745694</v>
          </cell>
          <cell r="T429">
            <v>-52345.285423560796</v>
          </cell>
          <cell r="U429">
            <v>-25374.599302164239</v>
          </cell>
          <cell r="W429">
            <v>-7629.9029049764722</v>
          </cell>
          <cell r="X429">
            <v>-17744.696397187763</v>
          </cell>
        </row>
        <row r="431">
          <cell r="A431" t="str">
            <v>P&amp;L - Incentivated Deprec.</v>
          </cell>
        </row>
        <row r="432">
          <cell r="A432" t="str">
            <v>P&amp;L - Economic</v>
          </cell>
          <cell r="I432">
            <v>5545</v>
          </cell>
          <cell r="U432">
            <v>11466.145362556606</v>
          </cell>
          <cell r="W432">
            <v>13.156386326606139</v>
          </cell>
        </row>
        <row r="433">
          <cell r="A433" t="str">
            <v>P&amp;L - Interest Adjust to 8% in P&amp;L</v>
          </cell>
          <cell r="I433">
            <v>3747.4619779644054</v>
          </cell>
          <cell r="K433">
            <v>3747.4619779644054</v>
          </cell>
          <cell r="U433">
            <v>3682.4915706401962</v>
          </cell>
          <cell r="W433">
            <v>3682.4915706401962</v>
          </cell>
        </row>
        <row r="434">
          <cell r="A434" t="str">
            <v>P&amp;L - Others - 15% W/H tax equity loan 1999</v>
          </cell>
          <cell r="I434">
            <v>2847.3286764705877</v>
          </cell>
          <cell r="K434">
            <v>2847.3286764705877</v>
          </cell>
          <cell r="U434">
            <v>2849.8150000000001</v>
          </cell>
          <cell r="W434">
            <v>2849.8150000000001</v>
          </cell>
        </row>
        <row r="435">
          <cell r="A435" t="str">
            <v>Total Tax - Hyper</v>
          </cell>
          <cell r="I435">
            <v>5823.5999380674948</v>
          </cell>
          <cell r="K435">
            <v>8358.5999380674948</v>
          </cell>
          <cell r="U435">
            <v>-7376.1473689674385</v>
          </cell>
          <cell r="W435">
            <v>-1084.4399480096699</v>
          </cell>
        </row>
        <row r="437">
          <cell r="A437" t="str">
            <v>Tax Charged to Hyper P&amp;L</v>
          </cell>
          <cell r="I437">
            <v>-2535</v>
          </cell>
          <cell r="U437">
            <v>-6317.0939902087812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3">
          <cell r="A3" t="str">
            <v>BRAZIL</v>
          </cell>
          <cell r="S3" t="str">
            <v>BRAZIL</v>
          </cell>
          <cell r="AC3" t="str">
            <v>BRAZIL</v>
          </cell>
        </row>
        <row r="4">
          <cell r="A4" t="str">
            <v xml:space="preserve">JUNE 2001 ESTIMATES -   NON HYPER  </v>
          </cell>
          <cell r="S4" t="str">
            <v xml:space="preserve">JUNE 2001 ESTIMATES -   NON HYPER  </v>
          </cell>
          <cell r="AC4" t="str">
            <v xml:space="preserve">JUNE 2001 ESTIMATES -   NON HYPER  </v>
          </cell>
        </row>
        <row r="5">
          <cell r="A5" t="str">
            <v>OPERATING P&amp;L</v>
          </cell>
          <cell r="S5" t="str">
            <v>QUARTERLY OPERATING P&amp;L</v>
          </cell>
          <cell r="AC5" t="str">
            <v>OPERATING P&amp;L</v>
          </cell>
        </row>
        <row r="6">
          <cell r="A6" t="str">
            <v>{ Jan/May A - Jun/Dec E with E/R @ 2.30}</v>
          </cell>
          <cell r="S6" t="str">
            <v>{ Jan/May A - Jun/Dec E with E/R @ 2.30}</v>
          </cell>
          <cell r="AC6" t="str">
            <v>{ Jan/May A - Jun/Dec E with E/R @ 2.30}</v>
          </cell>
        </row>
        <row r="7">
          <cell r="W7" t="str">
            <v xml:space="preserve">YEAR:  2001 LE  </v>
          </cell>
          <cell r="AC7">
            <v>37069.762431712959</v>
          </cell>
          <cell r="AI7" t="str">
            <v>2000 A</v>
          </cell>
          <cell r="AM7" t="str">
            <v>2001 LE 06</v>
          </cell>
        </row>
        <row r="8">
          <cell r="A8" t="str">
            <v>(U.S. $ 000)</v>
          </cell>
          <cell r="E8" t="str">
            <v>JAN 01 A</v>
          </cell>
          <cell r="F8" t="str">
            <v>FEB 01 A</v>
          </cell>
          <cell r="G8" t="str">
            <v>MAR 01 A</v>
          </cell>
          <cell r="H8" t="str">
            <v>APR 01 A</v>
          </cell>
          <cell r="I8" t="str">
            <v>MAY 01 A</v>
          </cell>
          <cell r="J8" t="str">
            <v>JUN 01</v>
          </cell>
          <cell r="K8" t="str">
            <v>JUL 01</v>
          </cell>
          <cell r="L8" t="str">
            <v>AUG 01</v>
          </cell>
          <cell r="M8" t="str">
            <v>SEP 01</v>
          </cell>
          <cell r="N8" t="str">
            <v>OCT 01</v>
          </cell>
          <cell r="O8" t="str">
            <v>NOV 01</v>
          </cell>
          <cell r="P8" t="str">
            <v>DEC 01</v>
          </cell>
          <cell r="Q8" t="str">
            <v>F.YEAR</v>
          </cell>
          <cell r="S8" t="str">
            <v>(U.S. $ 000)</v>
          </cell>
          <cell r="W8" t="str">
            <v>Q1 A</v>
          </cell>
          <cell r="X8" t="str">
            <v>Q2 E</v>
          </cell>
          <cell r="Y8" t="str">
            <v>Q3 E</v>
          </cell>
          <cell r="Z8" t="str">
            <v>Q4 E</v>
          </cell>
          <cell r="AA8" t="str">
            <v>YEAR</v>
          </cell>
          <cell r="AC8" t="str">
            <v>(U.S. $ 000)</v>
          </cell>
          <cell r="AG8" t="str">
            <v>1998 A</v>
          </cell>
          <cell r="AH8" t="str">
            <v>1999 A</v>
          </cell>
          <cell r="AI8" t="str">
            <v>YTD</v>
          </cell>
          <cell r="AJ8" t="str">
            <v>Full Year</v>
          </cell>
          <cell r="AK8" t="str">
            <v>2001 B</v>
          </cell>
          <cell r="AL8" t="str">
            <v>2001SRS</v>
          </cell>
          <cell r="AM8" t="str">
            <v>YTD</v>
          </cell>
          <cell r="AN8" t="str">
            <v>Full Year</v>
          </cell>
        </row>
        <row r="9">
          <cell r="A9" t="str">
            <v>Month End Exch. Rate</v>
          </cell>
          <cell r="E9">
            <v>1.9711000000000001</v>
          </cell>
          <cell r="F9">
            <v>2.0451999999999999</v>
          </cell>
          <cell r="G9">
            <v>2.1616</v>
          </cell>
          <cell r="H9">
            <v>2.1846999999999999</v>
          </cell>
          <cell r="I9">
            <v>2.36</v>
          </cell>
          <cell r="J9">
            <v>2.2999999999999998</v>
          </cell>
          <cell r="K9">
            <v>2.2999999999999998</v>
          </cell>
          <cell r="L9">
            <v>2.2999999999999998</v>
          </cell>
          <cell r="M9">
            <v>2.2999999999999998</v>
          </cell>
          <cell r="N9">
            <v>2.2999999999999998</v>
          </cell>
          <cell r="O9">
            <v>2.2999999999999998</v>
          </cell>
          <cell r="P9">
            <v>2.2999999999999998</v>
          </cell>
          <cell r="AI9" t="str">
            <v>(5Months)</v>
          </cell>
          <cell r="AM9" t="str">
            <v>(5Months)</v>
          </cell>
        </row>
        <row r="10">
          <cell r="A10" t="str">
            <v>TONNAGE</v>
          </cell>
          <cell r="E10">
            <v>9818</v>
          </cell>
          <cell r="F10">
            <v>14822</v>
          </cell>
          <cell r="G10">
            <v>26181</v>
          </cell>
          <cell r="H10">
            <v>18060</v>
          </cell>
          <cell r="I10">
            <v>15152</v>
          </cell>
          <cell r="J10">
            <v>19239</v>
          </cell>
          <cell r="K10">
            <v>15994</v>
          </cell>
          <cell r="L10">
            <v>17389</v>
          </cell>
          <cell r="M10">
            <v>20115</v>
          </cell>
          <cell r="N10">
            <v>15051</v>
          </cell>
          <cell r="O10">
            <v>18133</v>
          </cell>
          <cell r="P10">
            <v>21363</v>
          </cell>
          <cell r="Q10">
            <v>211317</v>
          </cell>
          <cell r="S10" t="str">
            <v>TONNAGE</v>
          </cell>
          <cell r="W10">
            <v>50821</v>
          </cell>
          <cell r="X10">
            <v>52451</v>
          </cell>
          <cell r="Y10">
            <v>53498</v>
          </cell>
          <cell r="Z10">
            <v>54547</v>
          </cell>
          <cell r="AA10">
            <v>211317</v>
          </cell>
          <cell r="AC10" t="str">
            <v>TONNAGE</v>
          </cell>
          <cell r="AG10">
            <v>213971</v>
          </cell>
          <cell r="AH10">
            <v>208760</v>
          </cell>
          <cell r="AI10">
            <v>74245</v>
          </cell>
          <cell r="AJ10">
            <v>205824</v>
          </cell>
          <cell r="AK10">
            <v>215583</v>
          </cell>
          <cell r="AL10">
            <v>217169</v>
          </cell>
          <cell r="AM10">
            <v>84033</v>
          </cell>
          <cell r="AN10">
            <v>211317</v>
          </cell>
        </row>
        <row r="11">
          <cell r="B11" t="str">
            <v>% Change vs. Prior Year</v>
          </cell>
          <cell r="E11">
            <v>0.17764183759145968</v>
          </cell>
          <cell r="F11">
            <v>4.2701371790362375E-2</v>
          </cell>
          <cell r="G11">
            <v>0.57470227354745584</v>
          </cell>
          <cell r="H11">
            <v>0.18659658344283847</v>
          </cell>
          <cell r="I11">
            <v>-0.23655968156396434</v>
          </cell>
          <cell r="J11">
            <v>-0.12941762070681928</v>
          </cell>
          <cell r="K11">
            <v>6.5698294243070388E-2</v>
          </cell>
          <cell r="L11">
            <v>6.1016535481115408E-2</v>
          </cell>
          <cell r="M11">
            <v>0.19939180728638717</v>
          </cell>
          <cell r="N11">
            <v>-5.9488845841404792E-2</v>
          </cell>
          <cell r="O11">
            <v>-0.13247536120945369</v>
          </cell>
          <cell r="P11">
            <v>-0.12471831851518012</v>
          </cell>
          <cell r="Q11">
            <v>2.6687849813432862E-2</v>
          </cell>
          <cell r="T11" t="str">
            <v>% Change vs. Prior year</v>
          </cell>
          <cell r="W11">
            <v>0.29718209199040269</v>
          </cell>
          <cell r="X11">
            <v>-8.2479095966133675E-2</v>
          </cell>
          <cell r="Y11">
            <v>0.11065437634944364</v>
          </cell>
          <cell r="Z11">
            <v>-0.11033729123173275</v>
          </cell>
          <cell r="AA11">
            <v>2.6687849813432862E-2</v>
          </cell>
          <cell r="AD11" t="str">
            <v>% Change vs. Prior year</v>
          </cell>
          <cell r="AG11">
            <v>7.5999999999999998E-2</v>
          </cell>
          <cell r="AH11">
            <v>-2.4353767566632878E-2</v>
          </cell>
          <cell r="AI11">
            <v>-6.6816656402005958E-2</v>
          </cell>
          <cell r="AJ11">
            <v>-1.4063996934278622E-2</v>
          </cell>
          <cell r="AK11">
            <v>7.817915389270369E-2</v>
          </cell>
          <cell r="AL11">
            <v>5.5E-2</v>
          </cell>
          <cell r="AM11">
            <v>0.13183379352144931</v>
          </cell>
          <cell r="AN11">
            <v>2.6687849813432862E-2</v>
          </cell>
        </row>
        <row r="13">
          <cell r="A13" t="str">
            <v>GROSS SALES $</v>
          </cell>
          <cell r="E13">
            <v>26979</v>
          </cell>
          <cell r="F13">
            <v>36042</v>
          </cell>
          <cell r="G13">
            <v>57644</v>
          </cell>
          <cell r="H13">
            <v>44682</v>
          </cell>
          <cell r="I13">
            <v>31018</v>
          </cell>
          <cell r="J13">
            <v>45717</v>
          </cell>
          <cell r="K13">
            <v>38588</v>
          </cell>
          <cell r="L13">
            <v>40443</v>
          </cell>
          <cell r="M13">
            <v>47349</v>
          </cell>
          <cell r="N13">
            <v>36496</v>
          </cell>
          <cell r="O13">
            <v>43570</v>
          </cell>
          <cell r="P13">
            <v>52123</v>
          </cell>
          <cell r="Q13">
            <v>500651</v>
          </cell>
          <cell r="S13" t="str">
            <v>GROSS SALES $</v>
          </cell>
          <cell r="W13">
            <v>120665</v>
          </cell>
          <cell r="X13">
            <v>121417</v>
          </cell>
          <cell r="Y13">
            <v>126380</v>
          </cell>
          <cell r="Z13">
            <v>132189</v>
          </cell>
          <cell r="AA13">
            <v>500651</v>
          </cell>
          <cell r="AC13" t="str">
            <v>GROSS SALES $</v>
          </cell>
          <cell r="AG13">
            <v>775131</v>
          </cell>
          <cell r="AH13">
            <v>580603</v>
          </cell>
          <cell r="AI13">
            <v>218457</v>
          </cell>
          <cell r="AJ13">
            <v>591667</v>
          </cell>
          <cell r="AK13">
            <v>577283.91796890297</v>
          </cell>
          <cell r="AL13">
            <v>548175</v>
          </cell>
          <cell r="AM13">
            <v>196365</v>
          </cell>
          <cell r="AN13">
            <v>500651</v>
          </cell>
        </row>
        <row r="14">
          <cell r="B14" t="str">
            <v>% Deal Depth</v>
          </cell>
          <cell r="E14">
            <v>0.2024701295452018</v>
          </cell>
          <cell r="F14">
            <v>0.14538593862715721</v>
          </cell>
          <cell r="G14">
            <v>0.16837832211505099</v>
          </cell>
          <cell r="H14">
            <v>0.22223714247347925</v>
          </cell>
          <cell r="I14">
            <v>0.26784447740021922</v>
          </cell>
          <cell r="J14">
            <v>0.21112496445523546</v>
          </cell>
          <cell r="K14">
            <v>0.23927127604436613</v>
          </cell>
          <cell r="L14">
            <v>0.17436886482209529</v>
          </cell>
          <cell r="M14">
            <v>0.17558976958330694</v>
          </cell>
          <cell r="N14">
            <v>0.22035291538798774</v>
          </cell>
          <cell r="O14">
            <v>0.17314666054624742</v>
          </cell>
          <cell r="P14">
            <v>0.16633731749899278</v>
          </cell>
          <cell r="Q14">
            <v>0.19405422464950631</v>
          </cell>
          <cell r="T14" t="str">
            <v>% Deal Depth</v>
          </cell>
          <cell r="W14">
            <v>0.16913306779099163</v>
          </cell>
          <cell r="X14">
            <v>0.22970424240427617</v>
          </cell>
          <cell r="Y14">
            <v>0.19464313973730021</v>
          </cell>
          <cell r="Z14">
            <v>0.18349484450294654</v>
          </cell>
          <cell r="AA14">
            <v>0.19405422464950631</v>
          </cell>
          <cell r="AD14" t="str">
            <v>% Deal Depth</v>
          </cell>
          <cell r="AG14">
            <v>0.19010077006338283</v>
          </cell>
          <cell r="AH14">
            <v>0.21297513102756963</v>
          </cell>
          <cell r="AI14">
            <v>0.22219933442279258</v>
          </cell>
          <cell r="AJ14">
            <v>0.21617565285878712</v>
          </cell>
          <cell r="AK14">
            <v>0.21387171309110301</v>
          </cell>
          <cell r="AL14">
            <v>0.18271172527021481</v>
          </cell>
          <cell r="AM14">
            <v>0.19680921561887305</v>
          </cell>
          <cell r="AN14">
            <v>0.19405422464950631</v>
          </cell>
        </row>
        <row r="16">
          <cell r="A16" t="str">
            <v>NET SALES $</v>
          </cell>
          <cell r="E16">
            <v>21516.558375000001</v>
          </cell>
          <cell r="F16">
            <v>30802</v>
          </cell>
          <cell r="G16">
            <v>47938</v>
          </cell>
          <cell r="H16">
            <v>34752</v>
          </cell>
          <cell r="I16">
            <v>22710</v>
          </cell>
          <cell r="J16">
            <v>36065</v>
          </cell>
          <cell r="K16">
            <v>29355</v>
          </cell>
          <cell r="L16">
            <v>33391</v>
          </cell>
          <cell r="M16">
            <v>39035</v>
          </cell>
          <cell r="N16">
            <v>28454</v>
          </cell>
          <cell r="O16">
            <v>36026</v>
          </cell>
          <cell r="P16">
            <v>43453</v>
          </cell>
          <cell r="Q16">
            <v>403497.55837500002</v>
          </cell>
          <cell r="S16" t="str">
            <v>NET SALES $</v>
          </cell>
          <cell r="W16">
            <v>100256.55837499999</v>
          </cell>
          <cell r="X16">
            <v>93527</v>
          </cell>
          <cell r="Y16">
            <v>101781</v>
          </cell>
          <cell r="Z16">
            <v>107933</v>
          </cell>
          <cell r="AA16">
            <v>403497.55837500002</v>
          </cell>
          <cell r="AC16" t="str">
            <v>NET SALES $</v>
          </cell>
          <cell r="AG16">
            <v>627778</v>
          </cell>
          <cell r="AH16">
            <v>456949</v>
          </cell>
          <cell r="AI16">
            <v>169916</v>
          </cell>
          <cell r="AJ16">
            <v>463763</v>
          </cell>
          <cell r="AK16">
            <v>453819.21749294992</v>
          </cell>
          <cell r="AL16">
            <v>448017</v>
          </cell>
          <cell r="AM16">
            <v>157718.55837499999</v>
          </cell>
          <cell r="AN16">
            <v>403497.55837500002</v>
          </cell>
        </row>
        <row r="17">
          <cell r="B17" t="str">
            <v>% Change vs. Prior Year</v>
          </cell>
          <cell r="E17">
            <v>0.14401097272437258</v>
          </cell>
          <cell r="F17">
            <v>-9.811729569876726E-2</v>
          </cell>
          <cell r="G17">
            <v>0.18802507992366979</v>
          </cell>
          <cell r="H17">
            <v>6.2979842779800066E-2</v>
          </cell>
          <cell r="I17">
            <v>-0.4828175172508028</v>
          </cell>
          <cell r="J17">
            <v>-0.29338349105585926</v>
          </cell>
          <cell r="K17">
            <v>-0.16393722764945462</v>
          </cell>
          <cell r="L17">
            <v>-8.6529517973409242E-2</v>
          </cell>
          <cell r="M17">
            <v>-5.6692685048693847E-2</v>
          </cell>
          <cell r="N17">
            <v>-0.15199380103713422</v>
          </cell>
          <cell r="O17">
            <v>-0.17481332172797659</v>
          </cell>
          <cell r="P17">
            <v>-0.17311132254995243</v>
          </cell>
          <cell r="Q17">
            <v>-0.12994879200151799</v>
          </cell>
          <cell r="T17" t="str">
            <v>% Change vs. Prior year</v>
          </cell>
          <cell r="W17">
            <v>7.4422993559241979E-2</v>
          </cell>
          <cell r="X17">
            <v>-0.26727670142506832</v>
          </cell>
          <cell r="Y17">
            <v>-9.9649700122074192E-2</v>
          </cell>
          <cell r="Z17">
            <v>-0.1682233627718438</v>
          </cell>
          <cell r="AA17">
            <v>-0.12994879200151799</v>
          </cell>
          <cell r="AD17" t="str">
            <v>% Change vs. Prior year</v>
          </cell>
          <cell r="AG17">
            <v>2.5999999999999999E-2</v>
          </cell>
          <cell r="AH17">
            <v>-0.27211689482587798</v>
          </cell>
          <cell r="AI17">
            <v>-8.7821768890081864E-2</v>
          </cell>
          <cell r="AJ17">
            <v>1.4911948598202329E-2</v>
          </cell>
          <cell r="AK17">
            <v>1.647760285459543E-2</v>
          </cell>
          <cell r="AL17">
            <v>-3.4000000000000002E-2</v>
          </cell>
          <cell r="AM17">
            <v>-7.1785126915652531E-2</v>
          </cell>
          <cell r="AN17">
            <v>-0.12994879200151799</v>
          </cell>
        </row>
        <row r="19">
          <cell r="B19" t="str">
            <v>All-in Volume %</v>
          </cell>
          <cell r="T19" t="str">
            <v>All-in Volume %</v>
          </cell>
          <cell r="W19">
            <v>0.28299999999999997</v>
          </cell>
          <cell r="X19">
            <v>-5.8999999999999997E-2</v>
          </cell>
          <cell r="Y19">
            <v>0.105</v>
          </cell>
          <cell r="Z19">
            <v>-9.2999999999999999E-2</v>
          </cell>
          <cell r="AA19">
            <v>0.04</v>
          </cell>
          <cell r="AD19" t="str">
            <v>All-in Volume %</v>
          </cell>
          <cell r="AG19">
            <v>0.10299999999999999</v>
          </cell>
          <cell r="AH19">
            <v>-2.1999999999999999E-2</v>
          </cell>
          <cell r="AI19">
            <v>-6.7000000000000004E-2</v>
          </cell>
          <cell r="AJ19">
            <v>-8.9999999999999993E-3</v>
          </cell>
          <cell r="AK19">
            <v>6.0999999999999999E-2</v>
          </cell>
          <cell r="AL19">
            <v>7.1999999999999995E-2</v>
          </cell>
          <cell r="AM19">
            <v>0.14699999999999999</v>
          </cell>
          <cell r="AN19">
            <v>0.04</v>
          </cell>
        </row>
        <row r="20">
          <cell r="B20" t="str">
            <v>SPI increase %</v>
          </cell>
          <cell r="T20" t="str">
            <v>SPI increase %</v>
          </cell>
          <cell r="W20">
            <v>-0.06</v>
          </cell>
          <cell r="X20">
            <v>-2.1000000000000001E-2</v>
          </cell>
          <cell r="Y20">
            <v>0.03</v>
          </cell>
          <cell r="Z20">
            <v>8.3000000000000004E-2</v>
          </cell>
          <cell r="AA20">
            <v>1.2999999999999999E-2</v>
          </cell>
          <cell r="AD20" t="str">
            <v>SPI increase %</v>
          </cell>
          <cell r="AG20">
            <v>-3.0000000000000001E-3</v>
          </cell>
          <cell r="AH20">
            <v>0.10100000000000001</v>
          </cell>
          <cell r="AI20">
            <v>3.1E-2</v>
          </cell>
          <cell r="AJ20">
            <v>4.4999999999999998E-2</v>
          </cell>
          <cell r="AK20">
            <v>2.8000000000000001E-2</v>
          </cell>
          <cell r="AL20">
            <v>0.05</v>
          </cell>
          <cell r="AM20">
            <v>-5.5E-2</v>
          </cell>
          <cell r="AN20">
            <v>1.2999999999999999E-2</v>
          </cell>
        </row>
        <row r="21">
          <cell r="B21" t="str">
            <v>Exchange %</v>
          </cell>
          <cell r="E21">
            <v>0.14401097272437258</v>
          </cell>
          <cell r="F21">
            <v>-9.811729569876726E-2</v>
          </cell>
          <cell r="G21">
            <v>-5.9930774189523625E-2</v>
          </cell>
          <cell r="H21">
            <v>6.2979842779800066E-2</v>
          </cell>
          <cell r="I21">
            <v>-0.4828175172508028</v>
          </cell>
          <cell r="J21">
            <v>-0.29338349105585926</v>
          </cell>
          <cell r="K21">
            <v>-0.16393722764945462</v>
          </cell>
          <cell r="L21">
            <v>-8.6529517973409242E-2</v>
          </cell>
          <cell r="M21">
            <v>-5.6692685048693847E-2</v>
          </cell>
          <cell r="N21">
            <v>-0.15199380103713422</v>
          </cell>
          <cell r="O21">
            <v>-0.17481332172797659</v>
          </cell>
          <cell r="P21">
            <v>-0.17311132254995243</v>
          </cell>
          <cell r="Q21">
            <v>-0.12994879200151799</v>
          </cell>
          <cell r="T21" t="str">
            <v>Exchange %</v>
          </cell>
          <cell r="W21">
            <v>-0.148577006440758</v>
          </cell>
          <cell r="X21">
            <v>-0.18727670142506833</v>
          </cell>
          <cell r="Y21">
            <v>-0.23464970012207417</v>
          </cell>
          <cell r="Z21">
            <v>-0.15822336277184379</v>
          </cell>
          <cell r="AA21">
            <v>-0.18294879200151801</v>
          </cell>
          <cell r="AD21" t="str">
            <v>Exchange %</v>
          </cell>
          <cell r="AG21">
            <v>-7.3999999999999996E-2</v>
          </cell>
          <cell r="AH21">
            <v>-0.35111689482587793</v>
          </cell>
          <cell r="AI21">
            <v>-5.182176889008186E-2</v>
          </cell>
          <cell r="AJ21">
            <v>-2.1088051401797668E-2</v>
          </cell>
          <cell r="AK21">
            <v>-7.2522397145404566E-2</v>
          </cell>
          <cell r="AL21">
            <v>-0.156</v>
          </cell>
          <cell r="AM21">
            <v>-0.16378512691565253</v>
          </cell>
          <cell r="AN21">
            <v>-0.18294879200151801</v>
          </cell>
        </row>
        <row r="23">
          <cell r="A23" t="str">
            <v>MARGINAL INCOME $</v>
          </cell>
          <cell r="E23">
            <v>10851</v>
          </cell>
          <cell r="F23">
            <v>14805</v>
          </cell>
          <cell r="G23">
            <v>22388</v>
          </cell>
          <cell r="H23">
            <v>17007</v>
          </cell>
          <cell r="I23">
            <v>9898</v>
          </cell>
          <cell r="J23">
            <v>16867</v>
          </cell>
          <cell r="K23">
            <v>13314</v>
          </cell>
          <cell r="L23">
            <v>16419</v>
          </cell>
          <cell r="M23">
            <v>19116</v>
          </cell>
          <cell r="N23">
            <v>13651</v>
          </cell>
          <cell r="O23">
            <v>18233</v>
          </cell>
          <cell r="P23">
            <v>22213</v>
          </cell>
          <cell r="Q23">
            <v>194762</v>
          </cell>
          <cell r="S23" t="str">
            <v>MARGINAL INCOME $</v>
          </cell>
          <cell r="W23">
            <v>48044</v>
          </cell>
          <cell r="X23">
            <v>43772</v>
          </cell>
          <cell r="Y23">
            <v>48849</v>
          </cell>
          <cell r="Z23">
            <v>54097</v>
          </cell>
          <cell r="AA23">
            <v>194762</v>
          </cell>
          <cell r="AC23" t="str">
            <v>MARGINAL INCOME $</v>
          </cell>
          <cell r="AG23">
            <v>314471</v>
          </cell>
          <cell r="AH23">
            <v>228461</v>
          </cell>
          <cell r="AI23">
            <v>80503</v>
          </cell>
          <cell r="AJ23">
            <v>226519</v>
          </cell>
          <cell r="AK23">
            <v>219738.40320814421</v>
          </cell>
          <cell r="AL23">
            <v>224663</v>
          </cell>
          <cell r="AM23">
            <v>74949</v>
          </cell>
          <cell r="AN23">
            <v>194762</v>
          </cell>
        </row>
        <row r="24">
          <cell r="B24" t="str">
            <v>% Sales</v>
          </cell>
          <cell r="E24">
            <v>0.5043092771104013</v>
          </cell>
          <cell r="F24">
            <v>0.48065060710343482</v>
          </cell>
          <cell r="G24">
            <v>0.46701990070507737</v>
          </cell>
          <cell r="H24">
            <v>0.48938190607734805</v>
          </cell>
          <cell r="I24">
            <v>0.43584324086305593</v>
          </cell>
          <cell r="J24">
            <v>0.46768334950783308</v>
          </cell>
          <cell r="K24">
            <v>0.45355135411343894</v>
          </cell>
          <cell r="L24">
            <v>0.49171932556676951</v>
          </cell>
          <cell r="M24">
            <v>0.48971435890867171</v>
          </cell>
          <cell r="N24">
            <v>0.47975680044984886</v>
          </cell>
          <cell r="O24">
            <v>0.50610670071614949</v>
          </cell>
          <cell r="P24">
            <v>0.51119600487883465</v>
          </cell>
          <cell r="Q24">
            <v>0.48268445733441917</v>
          </cell>
          <cell r="T24" t="str">
            <v>% Sales</v>
          </cell>
          <cell r="W24">
            <v>0.47921054521237455</v>
          </cell>
          <cell r="X24">
            <v>0.46801458402386475</v>
          </cell>
          <cell r="Y24">
            <v>0.4799422289032334</v>
          </cell>
          <cell r="Z24">
            <v>0.50120908341285797</v>
          </cell>
          <cell r="AA24">
            <v>0.48268445733441917</v>
          </cell>
          <cell r="AD24" t="str">
            <v>% Sales</v>
          </cell>
          <cell r="AG24">
            <v>0.50092707931784808</v>
          </cell>
          <cell r="AH24">
            <v>0.49997045622159147</v>
          </cell>
          <cell r="AI24">
            <v>0.47378116245674334</v>
          </cell>
          <cell r="AJ24">
            <v>0.4884369818204557</v>
          </cell>
          <cell r="AK24">
            <v>0.48419810078130471</v>
          </cell>
          <cell r="AL24">
            <v>0.50146088206474304</v>
          </cell>
          <cell r="AM24">
            <v>0.47520723478715354</v>
          </cell>
          <cell r="AN24">
            <v>0.48268445733441917</v>
          </cell>
        </row>
        <row r="26">
          <cell r="A26" t="str">
            <v>TOTAL NVO $</v>
          </cell>
          <cell r="E26">
            <v>6229</v>
          </cell>
          <cell r="F26">
            <v>5940</v>
          </cell>
          <cell r="G26">
            <v>7115</v>
          </cell>
          <cell r="H26">
            <v>5203</v>
          </cell>
          <cell r="I26">
            <v>5461</v>
          </cell>
          <cell r="J26">
            <v>6259</v>
          </cell>
          <cell r="K26">
            <v>6089</v>
          </cell>
          <cell r="L26">
            <v>6093</v>
          </cell>
          <cell r="M26">
            <v>6134</v>
          </cell>
          <cell r="N26">
            <v>6130</v>
          </cell>
          <cell r="O26">
            <v>6114</v>
          </cell>
          <cell r="P26">
            <v>6247</v>
          </cell>
          <cell r="Q26">
            <v>73014</v>
          </cell>
          <cell r="S26" t="str">
            <v>TOTAL NVO $</v>
          </cell>
          <cell r="W26">
            <v>19284</v>
          </cell>
          <cell r="X26">
            <v>16923</v>
          </cell>
          <cell r="Y26">
            <v>18316</v>
          </cell>
          <cell r="Z26">
            <v>18491</v>
          </cell>
          <cell r="AA26">
            <v>73014</v>
          </cell>
          <cell r="AC26" t="str">
            <v>TOTAL NVO $</v>
          </cell>
          <cell r="AG26">
            <v>125400</v>
          </cell>
          <cell r="AH26">
            <v>86456</v>
          </cell>
          <cell r="AI26">
            <v>34640</v>
          </cell>
          <cell r="AJ26">
            <v>83408</v>
          </cell>
          <cell r="AK26">
            <v>83383.736117749737</v>
          </cell>
          <cell r="AL26">
            <v>80727</v>
          </cell>
          <cell r="AM26">
            <v>29948</v>
          </cell>
          <cell r="AN26">
            <v>73014</v>
          </cell>
        </row>
        <row r="27">
          <cell r="B27" t="str">
            <v>% Sales</v>
          </cell>
          <cell r="E27">
            <v>0.28949797135016953</v>
          </cell>
          <cell r="F27">
            <v>0.19284462047918965</v>
          </cell>
          <cell r="G27">
            <v>0.14842087696608119</v>
          </cell>
          <cell r="H27">
            <v>0.14971800184162062</v>
          </cell>
          <cell r="I27">
            <v>0.24046675473359752</v>
          </cell>
          <cell r="J27">
            <v>0.17354776098710661</v>
          </cell>
          <cell r="K27">
            <v>0.20742633282234713</v>
          </cell>
          <cell r="L27">
            <v>0.18247431942739062</v>
          </cell>
          <cell r="M27">
            <v>0.15714102728320739</v>
          </cell>
          <cell r="N27">
            <v>0.21543543965699022</v>
          </cell>
          <cell r="O27">
            <v>0.16971076444789873</v>
          </cell>
          <cell r="P27">
            <v>0.14376452719029756</v>
          </cell>
          <cell r="Q27">
            <v>0.18095276782850495</v>
          </cell>
          <cell r="T27" t="str">
            <v>% Sales</v>
          </cell>
          <cell r="W27">
            <v>0.19234651889674945</v>
          </cell>
          <cell r="X27">
            <v>0.18094240165941386</v>
          </cell>
          <cell r="Y27">
            <v>0.17995500142462739</v>
          </cell>
          <cell r="Z27">
            <v>0.17131924434602949</v>
          </cell>
          <cell r="AA27">
            <v>0.18095276782850495</v>
          </cell>
          <cell r="AD27" t="str">
            <v>% Sales</v>
          </cell>
          <cell r="AG27">
            <v>0.1997521416806578</v>
          </cell>
          <cell r="AH27">
            <v>0.18920273378429539</v>
          </cell>
          <cell r="AI27">
            <v>0.2038654393935827</v>
          </cell>
          <cell r="AJ27">
            <v>0.17985048397565134</v>
          </cell>
          <cell r="AK27">
            <v>0.18373778126538923</v>
          </cell>
          <cell r="AL27">
            <v>0.18018735896182511</v>
          </cell>
          <cell r="AM27">
            <v>0.18988253702391858</v>
          </cell>
          <cell r="AN27">
            <v>0.18095276782850495</v>
          </cell>
        </row>
        <row r="28">
          <cell r="B28" t="str">
            <v>NVO Index %</v>
          </cell>
          <cell r="T28" t="str">
            <v>NVO Index %</v>
          </cell>
          <cell r="AD28" t="str">
            <v>NVO Index %</v>
          </cell>
          <cell r="AG28">
            <v>-0.34599999999999997</v>
          </cell>
          <cell r="AH28">
            <v>1.141</v>
          </cell>
          <cell r="AL28">
            <v>0.93710477868886399</v>
          </cell>
          <cell r="AN28">
            <v>-11.066096801910046</v>
          </cell>
        </row>
        <row r="30">
          <cell r="A30" t="str">
            <v>OPERATING CONTRIBUTION $</v>
          </cell>
          <cell r="E30">
            <v>4622</v>
          </cell>
          <cell r="F30">
            <v>8865</v>
          </cell>
          <cell r="G30">
            <v>15273</v>
          </cell>
          <cell r="H30">
            <v>11804</v>
          </cell>
          <cell r="I30">
            <v>4437</v>
          </cell>
          <cell r="J30">
            <v>10608</v>
          </cell>
          <cell r="K30">
            <v>7225</v>
          </cell>
          <cell r="L30">
            <v>10326</v>
          </cell>
          <cell r="M30">
            <v>12982</v>
          </cell>
          <cell r="N30">
            <v>7521</v>
          </cell>
          <cell r="O30">
            <v>12119</v>
          </cell>
          <cell r="P30">
            <v>15966</v>
          </cell>
          <cell r="Q30">
            <v>121748</v>
          </cell>
          <cell r="S30" t="str">
            <v>OPERATING CONTRIBUTION $</v>
          </cell>
          <cell r="W30">
            <v>28760</v>
          </cell>
          <cell r="X30">
            <v>26849</v>
          </cell>
          <cell r="Y30">
            <v>30533</v>
          </cell>
          <cell r="Z30">
            <v>35606</v>
          </cell>
          <cell r="AA30">
            <v>121748</v>
          </cell>
          <cell r="AC30" t="str">
            <v>OPERATING CONTRIBUTION $</v>
          </cell>
          <cell r="AG30">
            <v>189071</v>
          </cell>
          <cell r="AH30">
            <v>142005</v>
          </cell>
          <cell r="AI30">
            <v>45863</v>
          </cell>
          <cell r="AJ30">
            <v>143111</v>
          </cell>
          <cell r="AK30">
            <v>136354.66709039448</v>
          </cell>
          <cell r="AL30">
            <v>143936</v>
          </cell>
          <cell r="AM30">
            <v>45001</v>
          </cell>
          <cell r="AN30">
            <v>121748</v>
          </cell>
        </row>
        <row r="31">
          <cell r="B31" t="str">
            <v>% Sales</v>
          </cell>
          <cell r="E31">
            <v>0.21481130576023175</v>
          </cell>
          <cell r="F31">
            <v>0.28780598662424517</v>
          </cell>
          <cell r="G31">
            <v>0.31859902373899618</v>
          </cell>
          <cell r="H31">
            <v>0.33966390423572745</v>
          </cell>
          <cell r="I31">
            <v>0.19537648612945838</v>
          </cell>
          <cell r="J31">
            <v>0.29413558852072647</v>
          </cell>
          <cell r="K31">
            <v>0.24612502129109182</v>
          </cell>
          <cell r="L31">
            <v>0.30924500613937889</v>
          </cell>
          <cell r="M31">
            <v>0.33257333162546432</v>
          </cell>
          <cell r="N31">
            <v>0.26432136079285867</v>
          </cell>
          <cell r="O31">
            <v>0.33639593626825071</v>
          </cell>
          <cell r="P31">
            <v>0.36743147768853707</v>
          </cell>
          <cell r="Q31">
            <v>0.30173168950591422</v>
          </cell>
          <cell r="T31" t="str">
            <v>% Sales</v>
          </cell>
          <cell r="W31">
            <v>0.28686402631562508</v>
          </cell>
          <cell r="X31">
            <v>0.28707218236445092</v>
          </cell>
          <cell r="Y31">
            <v>0.29998722747860601</v>
          </cell>
          <cell r="Z31">
            <v>0.32988983906682851</v>
          </cell>
          <cell r="AA31">
            <v>0.30173168950591422</v>
          </cell>
          <cell r="AD31" t="str">
            <v>% Sales</v>
          </cell>
          <cell r="AG31">
            <v>0.30117493763719022</v>
          </cell>
          <cell r="AH31">
            <v>0.31076772243729606</v>
          </cell>
          <cell r="AI31">
            <v>0.26991572306316064</v>
          </cell>
          <cell r="AJ31">
            <v>0.30858649784480435</v>
          </cell>
          <cell r="AK31">
            <v>0.30046031951591551</v>
          </cell>
          <cell r="AL31">
            <v>0.32127352310291796</v>
          </cell>
          <cell r="AM31">
            <v>0.28532469776323494</v>
          </cell>
          <cell r="AN31">
            <v>0.30173168950591422</v>
          </cell>
        </row>
        <row r="33">
          <cell r="A33" t="str">
            <v>MEDIA $</v>
          </cell>
          <cell r="E33">
            <v>373.15419869899472</v>
          </cell>
          <cell r="F33">
            <v>358</v>
          </cell>
          <cell r="G33">
            <v>1784</v>
          </cell>
          <cell r="H33">
            <v>874</v>
          </cell>
          <cell r="I33">
            <v>973</v>
          </cell>
          <cell r="J33">
            <v>1076</v>
          </cell>
          <cell r="K33">
            <v>1483</v>
          </cell>
          <cell r="L33">
            <v>1707</v>
          </cell>
          <cell r="M33">
            <v>1734</v>
          </cell>
          <cell r="N33">
            <v>2594</v>
          </cell>
          <cell r="O33">
            <v>1788</v>
          </cell>
          <cell r="P33">
            <v>542</v>
          </cell>
          <cell r="Q33">
            <v>15286.154198698994</v>
          </cell>
          <cell r="S33" t="str">
            <v>MEDIA $</v>
          </cell>
          <cell r="W33">
            <v>2515.1541986989946</v>
          </cell>
          <cell r="X33">
            <v>2923</v>
          </cell>
          <cell r="Y33">
            <v>4924</v>
          </cell>
          <cell r="Z33">
            <v>4924</v>
          </cell>
          <cell r="AA33">
            <v>15286.154198698994</v>
          </cell>
          <cell r="AC33" t="str">
            <v>MEDIA $</v>
          </cell>
          <cell r="AG33">
            <v>31417</v>
          </cell>
          <cell r="AH33">
            <v>15230</v>
          </cell>
          <cell r="AI33">
            <v>4666</v>
          </cell>
          <cell r="AJ33">
            <v>15001</v>
          </cell>
          <cell r="AK33">
            <v>21046.03804005048</v>
          </cell>
          <cell r="AM33">
            <v>4362.1541986989942</v>
          </cell>
          <cell r="AN33">
            <v>15286.154198698994</v>
          </cell>
        </row>
        <row r="34">
          <cell r="B34" t="str">
            <v>% Sales</v>
          </cell>
          <cell r="E34">
            <v>1.7342652676859374E-2</v>
          </cell>
          <cell r="F34">
            <v>1.1622621907668333E-2</v>
          </cell>
          <cell r="G34">
            <v>3.7214735700279528E-2</v>
          </cell>
          <cell r="H34">
            <v>2.5149631675874771E-2</v>
          </cell>
          <cell r="I34">
            <v>4.2844561867018932E-2</v>
          </cell>
          <cell r="J34">
            <v>2.9835020102592542E-2</v>
          </cell>
          <cell r="K34">
            <v>5.0519502640095387E-2</v>
          </cell>
          <cell r="L34">
            <v>5.1121559701716029E-2</v>
          </cell>
          <cell r="M34">
            <v>4.4421672857691816E-2</v>
          </cell>
          <cell r="N34">
            <v>9.1164686863006952E-2</v>
          </cell>
          <cell r="O34">
            <v>4.963082218397824E-2</v>
          </cell>
          <cell r="P34">
            <v>1.2473246956481715E-2</v>
          </cell>
          <cell r="Q34">
            <v>3.7884130601088903E-2</v>
          </cell>
          <cell r="T34" t="str">
            <v>% Sales</v>
          </cell>
          <cell r="W34">
            <v>2.5087178728909712E-2</v>
          </cell>
          <cell r="X34">
            <v>3.1253007153014635E-2</v>
          </cell>
          <cell r="Y34">
            <v>4.8378381033788234E-2</v>
          </cell>
          <cell r="Z34">
            <v>4.5620894443775303E-2</v>
          </cell>
          <cell r="AA34">
            <v>3.7884130601088903E-2</v>
          </cell>
          <cell r="AD34" t="str">
            <v>% Sales</v>
          </cell>
          <cell r="AG34">
            <v>5.0044761046102282E-2</v>
          </cell>
          <cell r="AH34">
            <v>3.3329758900883903E-2</v>
          </cell>
          <cell r="AI34">
            <v>2.7460627604227971E-2</v>
          </cell>
          <cell r="AJ34">
            <v>3.2346263069714491E-2</v>
          </cell>
          <cell r="AK34">
            <v>4.6375378628335476E-2</v>
          </cell>
          <cell r="AL34">
            <v>0</v>
          </cell>
          <cell r="AM34">
            <v>2.7657837122295432E-2</v>
          </cell>
          <cell r="AN34">
            <v>3.7884130601088903E-2</v>
          </cell>
        </row>
        <row r="36">
          <cell r="A36" t="str">
            <v>PROMOTION $</v>
          </cell>
          <cell r="E36">
            <v>1124.708530455352</v>
          </cell>
          <cell r="F36">
            <v>1689</v>
          </cell>
          <cell r="G36">
            <v>2109</v>
          </cell>
          <cell r="H36">
            <v>1681</v>
          </cell>
          <cell r="I36">
            <v>1810</v>
          </cell>
          <cell r="J36">
            <v>1626</v>
          </cell>
          <cell r="K36">
            <v>2226</v>
          </cell>
          <cell r="L36">
            <v>2467</v>
          </cell>
          <cell r="M36">
            <v>1791</v>
          </cell>
          <cell r="N36">
            <v>2906</v>
          </cell>
          <cell r="O36">
            <v>2110</v>
          </cell>
          <cell r="P36">
            <v>1615</v>
          </cell>
          <cell r="Q36">
            <v>23154.708530455351</v>
          </cell>
          <cell r="S36" t="str">
            <v>PROMOTION $</v>
          </cell>
          <cell r="W36">
            <v>4922.708530455352</v>
          </cell>
          <cell r="X36">
            <v>5117</v>
          </cell>
          <cell r="Y36">
            <v>6484</v>
          </cell>
          <cell r="Z36">
            <v>6631</v>
          </cell>
          <cell r="AA36">
            <v>23154.708530455351</v>
          </cell>
          <cell r="AC36" t="str">
            <v>PROMOTION $</v>
          </cell>
          <cell r="AG36">
            <v>39986</v>
          </cell>
          <cell r="AH36">
            <v>22565</v>
          </cell>
          <cell r="AI36">
            <v>10567.5</v>
          </cell>
          <cell r="AJ36">
            <v>29579.8</v>
          </cell>
          <cell r="AK36">
            <v>31068.725431802264</v>
          </cell>
          <cell r="AM36">
            <v>8413.7085304553511</v>
          </cell>
          <cell r="AN36">
            <v>23154.708530455351</v>
          </cell>
        </row>
        <row r="37">
          <cell r="B37" t="str">
            <v>% Sales</v>
          </cell>
          <cell r="E37">
            <v>5.2271767206141399E-2</v>
          </cell>
          <cell r="F37">
            <v>5.4834101681708977E-2</v>
          </cell>
          <cell r="G37">
            <v>4.3994326004422379E-2</v>
          </cell>
          <cell r="H37">
            <v>4.8371316758747701E-2</v>
          </cell>
          <cell r="I37">
            <v>7.9700572435050632E-2</v>
          </cell>
          <cell r="J37">
            <v>4.5085262720088726E-2</v>
          </cell>
          <cell r="K37">
            <v>7.583035258048032E-2</v>
          </cell>
          <cell r="L37">
            <v>7.3882183821987954E-2</v>
          </cell>
          <cell r="M37">
            <v>4.5881900858204178E-2</v>
          </cell>
          <cell r="N37">
            <v>0.10212975328600549</v>
          </cell>
          <cell r="O37">
            <v>5.8568811413978794E-2</v>
          </cell>
          <cell r="P37">
            <v>3.7166593790992568E-2</v>
          </cell>
          <cell r="Q37">
            <v>5.738500283299354E-2</v>
          </cell>
          <cell r="T37" t="str">
            <v>% Sales</v>
          </cell>
          <cell r="W37">
            <v>4.9101112288758561E-2</v>
          </cell>
          <cell r="X37">
            <v>5.4711473692088917E-2</v>
          </cell>
          <cell r="Y37">
            <v>6.3705406706556236E-2</v>
          </cell>
          <cell r="Z37">
            <v>6.1436261384377348E-2</v>
          </cell>
          <cell r="AA37">
            <v>5.738500283299354E-2</v>
          </cell>
          <cell r="AD37" t="str">
            <v>% Sales</v>
          </cell>
          <cell r="AG37">
            <v>6.3694490727613906E-2</v>
          </cell>
          <cell r="AH37">
            <v>4.9381878502852618E-2</v>
          </cell>
          <cell r="AI37">
            <v>6.2192495115233407E-2</v>
          </cell>
          <cell r="AJ37">
            <v>6.3782147346812923E-2</v>
          </cell>
          <cell r="AK37">
            <v>6.846057688662098E-2</v>
          </cell>
          <cell r="AL37">
            <v>0</v>
          </cell>
          <cell r="AM37">
            <v>5.3346344381683175E-2</v>
          </cell>
          <cell r="AN37">
            <v>5.738500283299354E-2</v>
          </cell>
        </row>
        <row r="39">
          <cell r="A39" t="str">
            <v>RESERVE $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 t="str">
            <v>ADVERTISING RESERVE $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C39" t="str">
            <v>ADVERTISING RESERVE $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</row>
        <row r="40">
          <cell r="B40" t="str">
            <v>% Sales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T40" t="str">
            <v>% Sales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 t="str">
            <v>% Sales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</row>
        <row r="42">
          <cell r="A42" t="str">
            <v>ADVERTISING RESERVE $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 t="str">
            <v>ADVERTISING RESERVE $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C42" t="str">
            <v>ADVERTISING RESERVE $</v>
          </cell>
          <cell r="AI42">
            <v>600</v>
          </cell>
          <cell r="AJ42">
            <v>0</v>
          </cell>
          <cell r="AK42">
            <v>1703</v>
          </cell>
          <cell r="AM42">
            <v>0</v>
          </cell>
          <cell r="AN42">
            <v>0</v>
          </cell>
        </row>
        <row r="43">
          <cell r="B43" t="str">
            <v>% Sales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T43" t="str">
            <v>% Sales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D43" t="str">
            <v>% Sales</v>
          </cell>
          <cell r="AG43">
            <v>0</v>
          </cell>
          <cell r="AH43">
            <v>0</v>
          </cell>
          <cell r="AI43">
            <v>7.4531383923580486E-3</v>
          </cell>
          <cell r="AJ43">
            <v>0</v>
          </cell>
          <cell r="AK43">
            <v>3.7525956027334964E-3</v>
          </cell>
          <cell r="AL43">
            <v>0</v>
          </cell>
          <cell r="AM43">
            <v>0</v>
          </cell>
          <cell r="AN43">
            <v>0</v>
          </cell>
        </row>
        <row r="45">
          <cell r="A45" t="str">
            <v>TOTAL ADVERTISING $</v>
          </cell>
          <cell r="E45">
            <v>1497.8627291543467</v>
          </cell>
          <cell r="F45">
            <v>2047</v>
          </cell>
          <cell r="G45">
            <v>3893</v>
          </cell>
          <cell r="H45">
            <v>2555</v>
          </cell>
          <cell r="I45">
            <v>2783</v>
          </cell>
          <cell r="J45">
            <v>2702</v>
          </cell>
          <cell r="K45">
            <v>3709</v>
          </cell>
          <cell r="L45">
            <v>4174</v>
          </cell>
          <cell r="M45">
            <v>3525</v>
          </cell>
          <cell r="N45">
            <v>5500</v>
          </cell>
          <cell r="O45">
            <v>3898</v>
          </cell>
          <cell r="P45">
            <v>2157</v>
          </cell>
          <cell r="Q45">
            <v>38440.862729154345</v>
          </cell>
          <cell r="S45" t="str">
            <v>TOTAL ADVERTISING $</v>
          </cell>
          <cell r="W45">
            <v>7437.8627291543471</v>
          </cell>
          <cell r="X45">
            <v>8040</v>
          </cell>
          <cell r="Y45">
            <v>11408</v>
          </cell>
          <cell r="Z45">
            <v>11555</v>
          </cell>
          <cell r="AA45">
            <v>38440.862729154345</v>
          </cell>
          <cell r="AC45" t="str">
            <v>TOTAL ADVERTISING $</v>
          </cell>
          <cell r="AG45">
            <v>71403</v>
          </cell>
          <cell r="AH45">
            <v>37795</v>
          </cell>
          <cell r="AI45">
            <v>15833.5</v>
          </cell>
          <cell r="AJ45">
            <v>44580.800000000003</v>
          </cell>
          <cell r="AK45">
            <v>53817.763471852741</v>
          </cell>
          <cell r="AL45">
            <v>45537</v>
          </cell>
          <cell r="AM45">
            <v>12775.862729154347</v>
          </cell>
          <cell r="AN45">
            <v>38440.862729154345</v>
          </cell>
        </row>
        <row r="46">
          <cell r="B46" t="str">
            <v>% Sales</v>
          </cell>
          <cell r="E46">
            <v>6.9614419883000767E-2</v>
          </cell>
          <cell r="F46">
            <v>6.645672358937732E-2</v>
          </cell>
          <cell r="G46">
            <v>8.1209061704701907E-2</v>
          </cell>
          <cell r="H46">
            <v>7.3520948434622466E-2</v>
          </cell>
          <cell r="I46">
            <v>0.12254513430206958</v>
          </cell>
          <cell r="J46">
            <v>7.4920282822681275E-2</v>
          </cell>
          <cell r="K46">
            <v>0.12634985522057571</v>
          </cell>
          <cell r="L46">
            <v>0.125003743523704</v>
          </cell>
          <cell r="M46">
            <v>9.0303573715895993E-2</v>
          </cell>
          <cell r="N46">
            <v>0.19329444014901245</v>
          </cell>
          <cell r="O46">
            <v>0.10819963359795703</v>
          </cell>
          <cell r="P46">
            <v>4.9639840747474281E-2</v>
          </cell>
          <cell r="Q46">
            <v>9.5269133434082443E-2</v>
          </cell>
          <cell r="T46" t="str">
            <v>% Sales</v>
          </cell>
          <cell r="W46">
            <v>7.4188291017668273E-2</v>
          </cell>
          <cell r="X46">
            <v>8.5964480845103552E-2</v>
          </cell>
          <cell r="Y46">
            <v>0.11208378774034447</v>
          </cell>
          <cell r="Z46">
            <v>0.10705715582815264</v>
          </cell>
          <cell r="AA46">
            <v>9.5269133434082443E-2</v>
          </cell>
          <cell r="AD46" t="str">
            <v>% Sales</v>
          </cell>
          <cell r="AG46">
            <v>0.11373925177371619</v>
          </cell>
          <cell r="AH46">
            <v>8.2711637403736521E-2</v>
          </cell>
          <cell r="AI46">
            <v>9.3184279290943764E-2</v>
          </cell>
          <cell r="AJ46">
            <v>9.6128410416527407E-2</v>
          </cell>
          <cell r="AK46">
            <v>0.11858855111768994</v>
          </cell>
          <cell r="AL46">
            <v>0.10164123236395048</v>
          </cell>
          <cell r="AM46">
            <v>8.1004181503978617E-2</v>
          </cell>
          <cell r="AN46">
            <v>9.5269133434082443E-2</v>
          </cell>
        </row>
        <row r="48">
          <cell r="A48" t="str">
            <v>RESERVES (Pre Tax) $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 t="str">
            <v>RESERVES (Pre Tax) $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C48" t="str">
            <v>RESERVES (Pre Tax) $</v>
          </cell>
          <cell r="AJ48">
            <v>0</v>
          </cell>
          <cell r="AK48">
            <v>0</v>
          </cell>
          <cell r="AL48">
            <v>6800</v>
          </cell>
          <cell r="AM48">
            <v>0</v>
          </cell>
          <cell r="AN48">
            <v>0</v>
          </cell>
        </row>
        <row r="50">
          <cell r="A50" t="str">
            <v>OPERATING PROFIT $</v>
          </cell>
          <cell r="E50">
            <v>3124.1372708456533</v>
          </cell>
          <cell r="F50">
            <v>6818</v>
          </cell>
          <cell r="G50">
            <v>11380</v>
          </cell>
          <cell r="H50">
            <v>9249</v>
          </cell>
          <cell r="I50">
            <v>1654</v>
          </cell>
          <cell r="J50">
            <v>7906</v>
          </cell>
          <cell r="K50">
            <v>3516</v>
          </cell>
          <cell r="L50">
            <v>6152</v>
          </cell>
          <cell r="M50">
            <v>9457</v>
          </cell>
          <cell r="N50">
            <v>2021</v>
          </cell>
          <cell r="O50">
            <v>8221</v>
          </cell>
          <cell r="P50">
            <v>13809</v>
          </cell>
          <cell r="Q50">
            <v>83307.137270845647</v>
          </cell>
          <cell r="S50" t="str">
            <v>OPERATING PROFIT $</v>
          </cell>
          <cell r="W50">
            <v>21322.137270845655</v>
          </cell>
          <cell r="X50">
            <v>18809</v>
          </cell>
          <cell r="Y50">
            <v>19125</v>
          </cell>
          <cell r="Z50">
            <v>24051</v>
          </cell>
          <cell r="AA50">
            <v>83307.137270845647</v>
          </cell>
          <cell r="AC50" t="str">
            <v>OPERATING PROFIT $</v>
          </cell>
          <cell r="AG50">
            <v>117668</v>
          </cell>
          <cell r="AH50">
            <v>104210</v>
          </cell>
          <cell r="AI50">
            <v>30029.5</v>
          </cell>
          <cell r="AJ50">
            <v>98530.2</v>
          </cell>
          <cell r="AK50">
            <v>82536.903618541735</v>
          </cell>
          <cell r="AL50">
            <v>91599</v>
          </cell>
          <cell r="AM50">
            <v>32225.137270845655</v>
          </cell>
          <cell r="AN50">
            <v>83307.137270845647</v>
          </cell>
        </row>
        <row r="51">
          <cell r="B51" t="str">
            <v>% Sales</v>
          </cell>
          <cell r="E51">
            <v>0.14519688587723098</v>
          </cell>
          <cell r="F51">
            <v>0.22134926303486788</v>
          </cell>
          <cell r="G51">
            <v>0.2373899620342943</v>
          </cell>
          <cell r="H51">
            <v>0.26614295580110497</v>
          </cell>
          <cell r="I51">
            <v>7.2831351827388813E-2</v>
          </cell>
          <cell r="J51">
            <v>0.2192153056980452</v>
          </cell>
          <cell r="K51">
            <v>0.1197751660705161</v>
          </cell>
          <cell r="L51">
            <v>0.18424126261567489</v>
          </cell>
          <cell r="M51">
            <v>0.24226975790956834</v>
          </cell>
          <cell r="N51">
            <v>7.1026920643846206E-2</v>
          </cell>
          <cell r="O51">
            <v>0.22819630267029367</v>
          </cell>
          <cell r="P51">
            <v>0.31779163694106277</v>
          </cell>
          <cell r="Q51">
            <v>0.20646255607183175</v>
          </cell>
          <cell r="T51" t="str">
            <v>% Sales</v>
          </cell>
          <cell r="W51">
            <v>0.21267573529795683</v>
          </cell>
          <cell r="X51">
            <v>0.20110770151934734</v>
          </cell>
          <cell r="Y51">
            <v>0.18790343973826157</v>
          </cell>
          <cell r="Z51">
            <v>0.22283268323867583</v>
          </cell>
          <cell r="AA51">
            <v>0.20646255607183175</v>
          </cell>
          <cell r="AD51" t="str">
            <v>% Sales</v>
          </cell>
          <cell r="AG51">
            <v>0.18743568586347403</v>
          </cell>
          <cell r="AH51">
            <v>0.22805608503355954</v>
          </cell>
          <cell r="AI51">
            <v>0.17673144377221686</v>
          </cell>
          <cell r="AJ51">
            <v>0.21245808742827693</v>
          </cell>
          <cell r="AK51">
            <v>0.18187176839822555</v>
          </cell>
          <cell r="AL51">
            <v>0.20445429526111733</v>
          </cell>
          <cell r="AM51">
            <v>0.20432051625925632</v>
          </cell>
          <cell r="AN51">
            <v>0.20646255607183175</v>
          </cell>
        </row>
        <row r="52">
          <cell r="B52" t="str">
            <v>% Change vs. Prior Month</v>
          </cell>
          <cell r="F52">
            <v>1.1823624920791262</v>
          </cell>
          <cell r="G52">
            <v>0.63504196642685851</v>
          </cell>
          <cell r="H52">
            <v>-0.18725834797891036</v>
          </cell>
          <cell r="I52">
            <v>0.82116985620067029</v>
          </cell>
          <cell r="J52">
            <v>-3.7799274486094316</v>
          </cell>
          <cell r="K52">
            <v>0.55527447508221606</v>
          </cell>
          <cell r="L52">
            <v>-0.74971558589306031</v>
          </cell>
          <cell r="M52">
            <v>-0.53722366710013003</v>
          </cell>
          <cell r="N52">
            <v>0.78629586549645769</v>
          </cell>
          <cell r="O52">
            <v>-3.0677882236516574</v>
          </cell>
          <cell r="P52">
            <v>-0.67972266147670601</v>
          </cell>
          <cell r="T52" t="str">
            <v>% Change vs. Prior qtr</v>
          </cell>
          <cell r="X52">
            <v>0.11786516702910156</v>
          </cell>
          <cell r="Y52">
            <v>1.6800467861130309E-2</v>
          </cell>
          <cell r="Z52">
            <v>0.25756862745098041</v>
          </cell>
          <cell r="AD52" t="str">
            <v>% Change vs. Prior qtr</v>
          </cell>
          <cell r="AH52">
            <v>4.8975664968873796</v>
          </cell>
          <cell r="AI52">
            <v>0.35319829664511188</v>
          </cell>
          <cell r="AL52" t="e">
            <v>#REF!</v>
          </cell>
          <cell r="AN52" t="e">
            <v>#REF!</v>
          </cell>
        </row>
        <row r="53">
          <cell r="B53" t="str">
            <v>% Change vs. Prior Year</v>
          </cell>
          <cell r="E53">
            <v>1.2251689963288128</v>
          </cell>
          <cell r="F53">
            <v>2.2112285435874401E-2</v>
          </cell>
          <cell r="G53">
            <v>4.2984144441389427E-2</v>
          </cell>
          <cell r="H53">
            <v>1.8849033063006861</v>
          </cell>
          <cell r="I53">
            <v>-0.78897677979076297</v>
          </cell>
          <cell r="J53">
            <v>-0.36797505795827001</v>
          </cell>
          <cell r="K53">
            <v>-0.3890529973935708</v>
          </cell>
          <cell r="L53">
            <v>-0.14602998334258743</v>
          </cell>
          <cell r="M53">
            <v>-7.7248821801789602E-2</v>
          </cell>
          <cell r="N53">
            <v>-0.56593642611683848</v>
          </cell>
          <cell r="O53">
            <v>-9.7981127935044987E-2</v>
          </cell>
          <cell r="P53">
            <v>-0.27374566109182707</v>
          </cell>
          <cell r="Q53">
            <v>-0.15450149019442105</v>
          </cell>
          <cell r="T53" t="str">
            <v>% Change vs. Prior year</v>
          </cell>
          <cell r="W53">
            <v>0.12307483452348666</v>
          </cell>
          <cell r="X53">
            <v>-0.20141807837642767</v>
          </cell>
          <cell r="Y53">
            <v>-0.17592006101423241</v>
          </cell>
          <cell r="Z53">
            <v>-0.26637994143484622</v>
          </cell>
          <cell r="AA53">
            <v>-0.15450149019442105</v>
          </cell>
          <cell r="AD53" t="str">
            <v>% Change vs. Prior year</v>
          </cell>
          <cell r="AG53">
            <v>0.28199999999999997</v>
          </cell>
          <cell r="AH53">
            <v>-0.11437264166978278</v>
          </cell>
          <cell r="AI53">
            <v>-0.40351382488479259</v>
          </cell>
          <cell r="AJ53">
            <v>-5.4503406582861569E-2</v>
          </cell>
          <cell r="AK53">
            <v>-3.495170132742087E-2</v>
          </cell>
          <cell r="AL53">
            <v>-7.0000000000000007E-2</v>
          </cell>
          <cell r="AM53">
            <v>7.3116011616765286E-2</v>
          </cell>
          <cell r="AN53">
            <v>-0.15450149019442105</v>
          </cell>
        </row>
        <row r="55">
          <cell r="A55" t="str">
            <v>OTHER EXPENSE / (INCOME)</v>
          </cell>
          <cell r="E55">
            <v>1040</v>
          </cell>
          <cell r="F55">
            <v>1308</v>
          </cell>
          <cell r="G55">
            <v>1473</v>
          </cell>
          <cell r="H55">
            <v>571</v>
          </cell>
          <cell r="I55">
            <v>1041</v>
          </cell>
          <cell r="J55">
            <v>1282</v>
          </cell>
          <cell r="K55">
            <v>851</v>
          </cell>
          <cell r="L55">
            <v>1210</v>
          </cell>
          <cell r="M55">
            <v>1239</v>
          </cell>
          <cell r="N55">
            <v>842</v>
          </cell>
          <cell r="O55">
            <v>1224</v>
          </cell>
          <cell r="P55">
            <v>993</v>
          </cell>
          <cell r="Q55">
            <v>13074</v>
          </cell>
          <cell r="S55" t="str">
            <v>OTHER EXPENSE / (INCOME)</v>
          </cell>
          <cell r="W55">
            <v>3821</v>
          </cell>
          <cell r="X55">
            <v>2894</v>
          </cell>
          <cell r="Y55">
            <v>3300</v>
          </cell>
          <cell r="Z55">
            <v>3059</v>
          </cell>
          <cell r="AA55">
            <v>13074</v>
          </cell>
          <cell r="AC55" t="str">
            <v>OTHER EXPENSE / (INCOME)</v>
          </cell>
          <cell r="AG55">
            <v>11687</v>
          </cell>
          <cell r="AH55">
            <v>26163</v>
          </cell>
          <cell r="AI55">
            <v>5248</v>
          </cell>
          <cell r="AJ55">
            <v>13751</v>
          </cell>
          <cell r="AK55">
            <v>13341.495816168168</v>
          </cell>
          <cell r="AL55">
            <v>14065</v>
          </cell>
          <cell r="AM55">
            <v>5433</v>
          </cell>
          <cell r="AN55">
            <v>13074</v>
          </cell>
        </row>
        <row r="57">
          <cell r="A57" t="str">
            <v>EBIT</v>
          </cell>
          <cell r="E57">
            <v>2084.1372708456533</v>
          </cell>
          <cell r="F57">
            <v>5510</v>
          </cell>
          <cell r="G57">
            <v>9907</v>
          </cell>
          <cell r="H57">
            <v>8678</v>
          </cell>
          <cell r="I57">
            <v>613</v>
          </cell>
          <cell r="J57">
            <v>6624</v>
          </cell>
          <cell r="K57">
            <v>2665</v>
          </cell>
          <cell r="L57">
            <v>4942</v>
          </cell>
          <cell r="M57">
            <v>8218</v>
          </cell>
          <cell r="N57">
            <v>1179</v>
          </cell>
          <cell r="O57">
            <v>6997</v>
          </cell>
          <cell r="P57">
            <v>12816</v>
          </cell>
          <cell r="Q57">
            <v>70233.137270845647</v>
          </cell>
          <cell r="S57" t="str">
            <v>EBIT</v>
          </cell>
          <cell r="W57">
            <v>17501.137270845655</v>
          </cell>
          <cell r="X57">
            <v>15915</v>
          </cell>
          <cell r="Y57">
            <v>15825</v>
          </cell>
          <cell r="Z57">
            <v>20992</v>
          </cell>
          <cell r="AA57">
            <v>70233.137270845647</v>
          </cell>
          <cell r="AC57" t="str">
            <v>EBIT</v>
          </cell>
          <cell r="AG57">
            <v>105981</v>
          </cell>
          <cell r="AH57">
            <v>78047</v>
          </cell>
          <cell r="AI57">
            <v>24781.5</v>
          </cell>
          <cell r="AJ57">
            <v>84779.199999999997</v>
          </cell>
          <cell r="AK57">
            <v>69195.407802373564</v>
          </cell>
          <cell r="AL57">
            <v>77534</v>
          </cell>
          <cell r="AM57">
            <v>26792.137270845655</v>
          </cell>
          <cell r="AN57">
            <v>70233.137270845647</v>
          </cell>
        </row>
        <row r="58">
          <cell r="B58" t="str">
            <v>% Sales</v>
          </cell>
          <cell r="E58">
            <v>9.6862018289467874E-2</v>
          </cell>
          <cell r="F58">
            <v>0.17888448802025841</v>
          </cell>
          <cell r="G58">
            <v>0.20666277274813299</v>
          </cell>
          <cell r="H58">
            <v>0.24971224677716392</v>
          </cell>
          <cell r="I58">
            <v>2.6992514310876264E-2</v>
          </cell>
          <cell r="J58">
            <v>0.18366837654235407</v>
          </cell>
          <cell r="K58">
            <v>9.0785215465849084E-2</v>
          </cell>
          <cell r="L58">
            <v>0.1480039531610314</v>
          </cell>
          <cell r="M58">
            <v>0.21052901242474703</v>
          </cell>
          <cell r="N58">
            <v>4.1435299079215573E-2</v>
          </cell>
          <cell r="O58">
            <v>0.19422084050408039</v>
          </cell>
          <cell r="P58">
            <v>0.29493935976802521</v>
          </cell>
          <cell r="Q58">
            <v>0.17406087301666598</v>
          </cell>
          <cell r="T58" t="str">
            <v>% Sales</v>
          </cell>
          <cell r="W58">
            <v>0.17456351539002904</v>
          </cell>
          <cell r="X58">
            <v>0.17016476525495311</v>
          </cell>
          <cell r="Y58">
            <v>0.15548088543048311</v>
          </cell>
          <cell r="Z58">
            <v>0.19449102684072528</v>
          </cell>
          <cell r="AA58">
            <v>0.17406087301666598</v>
          </cell>
          <cell r="AD58" t="str">
            <v>% Sales</v>
          </cell>
          <cell r="AG58">
            <v>0.16881923227637796</v>
          </cell>
          <cell r="AH58">
            <v>0.17080024247782574</v>
          </cell>
          <cell r="AI58">
            <v>0.14584559429365099</v>
          </cell>
          <cell r="AJ58">
            <v>0.18280716659155646</v>
          </cell>
          <cell r="AK58">
            <v>0.15247350736848977</v>
          </cell>
          <cell r="AL58">
            <v>0.17306039726171105</v>
          </cell>
          <cell r="AM58">
            <v>0.16987307991456055</v>
          </cell>
          <cell r="AN58">
            <v>0.17406087301666598</v>
          </cell>
        </row>
        <row r="59">
          <cell r="B59" t="str">
            <v>% Change vs. Prior Month</v>
          </cell>
          <cell r="F59">
            <v>1.6437797918005079</v>
          </cell>
          <cell r="G59">
            <v>0.70497118155619598</v>
          </cell>
          <cell r="H59">
            <v>0.1240536994044615</v>
          </cell>
          <cell r="I59">
            <v>0.92936160405623414</v>
          </cell>
          <cell r="J59">
            <v>-9.8058727569331161</v>
          </cell>
          <cell r="K59">
            <v>0.59767512077294682</v>
          </cell>
          <cell r="L59">
            <v>-0.85440900562851785</v>
          </cell>
          <cell r="M59">
            <v>-0.66288951841359778</v>
          </cell>
          <cell r="N59">
            <v>0.85653443660257966</v>
          </cell>
          <cell r="O59">
            <v>-4.9346904156064459</v>
          </cell>
          <cell r="P59">
            <v>-0.83164213234243245</v>
          </cell>
          <cell r="T59" t="str">
            <v>% Change vs. Prior qtr</v>
          </cell>
          <cell r="X59">
            <v>9.0630525679489884E-2</v>
          </cell>
          <cell r="Y59">
            <v>-5.6550424128180964E-3</v>
          </cell>
          <cell r="Z59">
            <v>0.32650868878357031</v>
          </cell>
          <cell r="AD59" t="str">
            <v>% Change vs. Prior qtr</v>
          </cell>
          <cell r="AI59">
            <v>0.40904051172707889</v>
          </cell>
        </row>
        <row r="60">
          <cell r="B60" t="str">
            <v>% Change vs. Prior Year</v>
          </cell>
          <cell r="E60">
            <v>4.1715565033390902</v>
          </cell>
          <cell r="F60">
            <v>-7.296639942347527E-3</v>
          </cell>
          <cell r="G60">
            <v>4.6477236717016979E-2</v>
          </cell>
          <cell r="H60">
            <v>3.0046146746654365</v>
          </cell>
          <cell r="I60">
            <v>-0.91479010286349738</v>
          </cell>
          <cell r="J60">
            <v>-0.37538896746817541</v>
          </cell>
          <cell r="K60">
            <v>-0.40606195676398482</v>
          </cell>
          <cell r="L60">
            <v>-0.24882200942392463</v>
          </cell>
          <cell r="M60">
            <v>-9.5501722486985074E-2</v>
          </cell>
          <cell r="N60">
            <v>-0.67259094695917798</v>
          </cell>
          <cell r="O60">
            <v>-4.3733770671040006E-2</v>
          </cell>
          <cell r="P60">
            <v>-0.30055121977842059</v>
          </cell>
          <cell r="Q60">
            <v>-0.17157584323931285</v>
          </cell>
          <cell r="T60" t="str">
            <v>% Change vs. Prior year</v>
          </cell>
          <cell r="W60">
            <v>0.13492670606307544</v>
          </cell>
          <cell r="X60">
            <v>-0.2028949213663227</v>
          </cell>
          <cell r="Y60">
            <v>-0.21470645156488044</v>
          </cell>
          <cell r="Z60">
            <v>-0.28210389521562185</v>
          </cell>
          <cell r="AA60">
            <v>-0.17157584323931285</v>
          </cell>
          <cell r="AD60" t="str">
            <v>% Change vs. Prior year</v>
          </cell>
          <cell r="AG60">
            <v>8.9999999999999993E-3</v>
          </cell>
          <cell r="AH60">
            <v>-0.26357554656023252</v>
          </cell>
          <cell r="AI60">
            <v>-0.28786746745596137</v>
          </cell>
          <cell r="AJ60">
            <v>8.625828026701865E-2</v>
          </cell>
          <cell r="AK60">
            <v>-4.1945165254075212E-2</v>
          </cell>
          <cell r="AL60">
            <v>-8.5000000000000006E-2</v>
          </cell>
          <cell r="AM60">
            <v>8.113460730164257E-2</v>
          </cell>
          <cell r="AN60">
            <v>-0.17157584323931285</v>
          </cell>
        </row>
        <row r="62">
          <cell r="A62" t="str">
            <v>INTEREST EXPENSE / (INCOME)</v>
          </cell>
          <cell r="E62">
            <v>2908</v>
          </cell>
          <cell r="F62">
            <v>2109</v>
          </cell>
          <cell r="G62">
            <v>2404</v>
          </cell>
          <cell r="H62">
            <v>2587</v>
          </cell>
          <cell r="I62">
            <v>2469</v>
          </cell>
          <cell r="J62">
            <v>2385</v>
          </cell>
          <cell r="K62">
            <v>2394</v>
          </cell>
          <cell r="L62">
            <v>2443</v>
          </cell>
          <cell r="M62">
            <v>2411</v>
          </cell>
          <cell r="N62">
            <v>2500</v>
          </cell>
          <cell r="O62">
            <v>2441</v>
          </cell>
          <cell r="P62">
            <v>2511</v>
          </cell>
          <cell r="Q62">
            <v>29562</v>
          </cell>
          <cell r="S62" t="str">
            <v>INTEREST EXPENSE / (INCOME)</v>
          </cell>
          <cell r="W62">
            <v>7421</v>
          </cell>
          <cell r="X62">
            <v>7441</v>
          </cell>
          <cell r="Y62">
            <v>7248</v>
          </cell>
          <cell r="Z62">
            <v>7452</v>
          </cell>
          <cell r="AA62">
            <v>29562</v>
          </cell>
          <cell r="AC62" t="str">
            <v>INTEREST EXPENSE / (INCOME)</v>
          </cell>
          <cell r="AG62">
            <v>30503</v>
          </cell>
          <cell r="AH62">
            <v>30793</v>
          </cell>
          <cell r="AI62">
            <v>12711.5</v>
          </cell>
          <cell r="AJ62">
            <v>29790.9</v>
          </cell>
          <cell r="AK62">
            <v>30169.189384680081</v>
          </cell>
          <cell r="AL62">
            <v>29428</v>
          </cell>
          <cell r="AM62">
            <v>12477</v>
          </cell>
          <cell r="AN62">
            <v>29562</v>
          </cell>
        </row>
        <row r="64">
          <cell r="A64" t="str">
            <v>NET PROFIT BEFORE TAX</v>
          </cell>
          <cell r="E64">
            <v>-823.86272915434665</v>
          </cell>
          <cell r="F64">
            <v>3401</v>
          </cell>
          <cell r="G64">
            <v>7503</v>
          </cell>
          <cell r="H64">
            <v>6091</v>
          </cell>
          <cell r="I64">
            <v>-1856</v>
          </cell>
          <cell r="J64">
            <v>4239</v>
          </cell>
          <cell r="K64">
            <v>271</v>
          </cell>
          <cell r="L64">
            <v>2499</v>
          </cell>
          <cell r="M64">
            <v>5807</v>
          </cell>
          <cell r="N64">
            <v>-1321</v>
          </cell>
          <cell r="O64">
            <v>4556</v>
          </cell>
          <cell r="P64">
            <v>10305</v>
          </cell>
          <cell r="Q64">
            <v>40671.137270845647</v>
          </cell>
          <cell r="S64" t="str">
            <v>NET PROFIT BEFORE TAX</v>
          </cell>
          <cell r="W64">
            <v>10080.137270845655</v>
          </cell>
          <cell r="X64">
            <v>8474</v>
          </cell>
          <cell r="Y64">
            <v>8577</v>
          </cell>
          <cell r="Z64">
            <v>13540</v>
          </cell>
          <cell r="AA64">
            <v>40671.137270845647</v>
          </cell>
          <cell r="AC64" t="str">
            <v>NET PROFIT BEFORE TAX</v>
          </cell>
          <cell r="AG64">
            <v>75478</v>
          </cell>
          <cell r="AH64">
            <v>47254</v>
          </cell>
          <cell r="AI64">
            <v>12070</v>
          </cell>
          <cell r="AJ64">
            <v>54988.3</v>
          </cell>
          <cell r="AK64">
            <v>39026.218417693482</v>
          </cell>
          <cell r="AL64">
            <v>48106</v>
          </cell>
          <cell r="AM64">
            <v>14315.137270845653</v>
          </cell>
          <cell r="AN64">
            <v>40671.137270845647</v>
          </cell>
        </row>
        <row r="65">
          <cell r="B65" t="str">
            <v>% Sales</v>
          </cell>
          <cell r="E65">
            <v>-3.8289707619392759E-2</v>
          </cell>
          <cell r="F65">
            <v>0.11041490812284917</v>
          </cell>
          <cell r="G65">
            <v>0.15651466477533479</v>
          </cell>
          <cell r="H65">
            <v>0.17527048802946593</v>
          </cell>
          <cell r="I65">
            <v>-8.1726111845002197E-2</v>
          </cell>
          <cell r="J65">
            <v>0.11753777901012062</v>
          </cell>
          <cell r="K65">
            <v>9.2318174075966611E-3</v>
          </cell>
          <cell r="L65">
            <v>7.4840525890209939E-2</v>
          </cell>
          <cell r="M65">
            <v>0.14876392980658384</v>
          </cell>
          <cell r="N65">
            <v>-4.6425810079426443E-2</v>
          </cell>
          <cell r="O65">
            <v>0.12646422028534948</v>
          </cell>
          <cell r="P65">
            <v>0.23715278576853152</v>
          </cell>
          <cell r="Q65">
            <v>0.10079648916499009</v>
          </cell>
          <cell r="T65" t="str">
            <v>% Sales</v>
          </cell>
          <cell r="W65">
            <v>0.10054342014356679</v>
          </cell>
          <cell r="X65">
            <v>9.0604852074801928E-2</v>
          </cell>
          <cell r="Y65">
            <v>8.4269166150853309E-2</v>
          </cell>
          <cell r="Z65">
            <v>0.125448194713387</v>
          </cell>
          <cell r="AA65">
            <v>0.10079648916499009</v>
          </cell>
          <cell r="AD65" t="str">
            <v>% Sales</v>
          </cell>
          <cell r="AG65">
            <v>0.1202303999184425</v>
          </cell>
          <cell r="AH65">
            <v>0.10341197814198083</v>
          </cell>
          <cell r="AI65">
            <v>7.1035099696320533E-2</v>
          </cell>
          <cell r="AJ65">
            <v>0.1185698298484355</v>
          </cell>
          <cell r="AK65">
            <v>8.5995076703202319E-2</v>
          </cell>
          <cell r="AL65">
            <v>0.10737538977315593</v>
          </cell>
          <cell r="AM65">
            <v>9.0763810031849426E-2</v>
          </cell>
          <cell r="AN65">
            <v>0.10079648916499009</v>
          </cell>
        </row>
        <row r="66">
          <cell r="B66" t="str">
            <v>% Change vs. Prior Month</v>
          </cell>
          <cell r="F66">
            <v>-5.1281148905606573</v>
          </cell>
          <cell r="G66">
            <v>1.2061158482799177</v>
          </cell>
          <cell r="H66">
            <v>0.18819139011062241</v>
          </cell>
          <cell r="I66">
            <v>1.3047118699720899</v>
          </cell>
          <cell r="J66">
            <v>3.2839439655172415</v>
          </cell>
          <cell r="K66">
            <v>0.93606982778957304</v>
          </cell>
          <cell r="L66">
            <v>-8.2214022140221399</v>
          </cell>
          <cell r="M66">
            <v>-1.3237294917967186</v>
          </cell>
          <cell r="N66">
            <v>1.2274840709488548</v>
          </cell>
          <cell r="O66">
            <v>4.4489023467070403</v>
          </cell>
          <cell r="P66">
            <v>-1.2618525021949079</v>
          </cell>
          <cell r="T66" t="str">
            <v>% Change vs. Prior qtr</v>
          </cell>
          <cell r="X66">
            <v>0.15933684509347071</v>
          </cell>
          <cell r="Y66">
            <v>1.2154826528203919E-2</v>
          </cell>
          <cell r="Z66">
            <v>0.57864055030896588</v>
          </cell>
          <cell r="AD66" t="str">
            <v>% Change vs. Prior qtr</v>
          </cell>
          <cell r="AH66">
            <v>3.958967362787281</v>
          </cell>
          <cell r="AI66">
            <v>0.62515147435034335</v>
          </cell>
          <cell r="AL66" t="e">
            <v>#REF!</v>
          </cell>
          <cell r="AN66" t="e">
            <v>#REF!</v>
          </cell>
        </row>
        <row r="67">
          <cell r="B67" t="str">
            <v>% Change vs. Prior Year</v>
          </cell>
          <cell r="E67">
            <v>-0.63481262005569739</v>
          </cell>
          <cell r="F67">
            <v>0.10314628608498211</v>
          </cell>
          <cell r="G67">
            <v>8.8653511317469569E-2</v>
          </cell>
          <cell r="H67">
            <v>-21.859589041095891</v>
          </cell>
          <cell r="I67">
            <v>-1.3997415464139564</v>
          </cell>
          <cell r="J67">
            <v>-0.48229115779189058</v>
          </cell>
          <cell r="K67">
            <v>-0.86623889437314905</v>
          </cell>
          <cell r="L67">
            <v>-0.3888481291269259</v>
          </cell>
          <cell r="M67">
            <v>-0.1329859504008839</v>
          </cell>
          <cell r="N67">
            <v>-2.1417458945548833</v>
          </cell>
          <cell r="O67">
            <v>-3.8209837449862727E-2</v>
          </cell>
          <cell r="P67">
            <v>-0.35688609301280616</v>
          </cell>
          <cell r="Q67">
            <v>-0.26036743687574171</v>
          </cell>
          <cell r="T67" t="str">
            <v>% Change vs. Prior year</v>
          </cell>
          <cell r="W67">
            <v>0.30588641933484317</v>
          </cell>
          <cell r="X67">
            <v>-0.32418853178084373</v>
          </cell>
          <cell r="Y67">
            <v>-0.33058605914444261</v>
          </cell>
          <cell r="Z67">
            <v>-0.38223163120049641</v>
          </cell>
          <cell r="AA67">
            <v>-0.26036743687574171</v>
          </cell>
          <cell r="AD67" t="str">
            <v>% Change vs. Prior year</v>
          </cell>
          <cell r="AG67">
            <v>1.2999999999999999E-2</v>
          </cell>
          <cell r="AH67">
            <v>-0.37393677627918065</v>
          </cell>
          <cell r="AI67">
            <v>-0.43584949754615565</v>
          </cell>
          <cell r="AJ67">
            <v>0.16367503280145579</v>
          </cell>
          <cell r="AK67">
            <v>-7.4183258155446907E-2</v>
          </cell>
          <cell r="AL67">
            <v>-0.125</v>
          </cell>
          <cell r="AM67">
            <v>0.18600971589442028</v>
          </cell>
          <cell r="AN67">
            <v>-0.26036743687574182</v>
          </cell>
        </row>
        <row r="69">
          <cell r="A69" t="str">
            <v>INCOME TAXES</v>
          </cell>
          <cell r="E69">
            <v>0</v>
          </cell>
          <cell r="F69">
            <v>1</v>
          </cell>
          <cell r="G69">
            <v>600</v>
          </cell>
          <cell r="H69">
            <v>144</v>
          </cell>
          <cell r="I69">
            <v>-114</v>
          </cell>
          <cell r="J69">
            <v>-631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 t="str">
            <v>INCOME TAXES</v>
          </cell>
          <cell r="W69">
            <v>601</v>
          </cell>
          <cell r="X69">
            <v>-601</v>
          </cell>
          <cell r="Y69">
            <v>0</v>
          </cell>
          <cell r="Z69">
            <v>0</v>
          </cell>
          <cell r="AA69">
            <v>0</v>
          </cell>
          <cell r="AC69" t="str">
            <v>INCOME TAXES</v>
          </cell>
          <cell r="AG69">
            <v>3950</v>
          </cell>
          <cell r="AH69">
            <v>0</v>
          </cell>
          <cell r="AI69">
            <v>0</v>
          </cell>
          <cell r="AJ69">
            <v>0</v>
          </cell>
          <cell r="AK69">
            <v>0.13655816687412425</v>
          </cell>
          <cell r="AL69">
            <v>2700</v>
          </cell>
          <cell r="AM69">
            <v>631</v>
          </cell>
          <cell r="AN69">
            <v>0</v>
          </cell>
        </row>
        <row r="70">
          <cell r="B70" t="str">
            <v>Tax Rate %</v>
          </cell>
          <cell r="E70">
            <v>0</v>
          </cell>
          <cell r="F70">
            <v>2.9403116730373417E-4</v>
          </cell>
          <cell r="G70">
            <v>7.9968012794882054E-2</v>
          </cell>
          <cell r="H70">
            <v>2.364143818748974E-2</v>
          </cell>
          <cell r="I70">
            <v>6.1422413793103446E-2</v>
          </cell>
          <cell r="J70">
            <v>-0.14885586223165842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T70" t="str">
            <v>Tax Rate %</v>
          </cell>
          <cell r="W70">
            <v>5.9622203929528453E-2</v>
          </cell>
          <cell r="X70">
            <v>-7.0922822751947126E-2</v>
          </cell>
          <cell r="Y70">
            <v>0</v>
          </cell>
          <cell r="Z70">
            <v>0</v>
          </cell>
          <cell r="AA70">
            <v>0</v>
          </cell>
          <cell r="AD70" t="str">
            <v>Tax Rate %</v>
          </cell>
          <cell r="AG70">
            <v>5.2333130183629666E-2</v>
          </cell>
          <cell r="AH70">
            <v>0</v>
          </cell>
          <cell r="AI70">
            <v>0</v>
          </cell>
          <cell r="AJ70">
            <v>0</v>
          </cell>
          <cell r="AK70">
            <v>3.4991391021429917E-6</v>
          </cell>
          <cell r="AL70">
            <v>5.6126054961959007E-2</v>
          </cell>
          <cell r="AM70">
            <v>4.4079214055816336E-2</v>
          </cell>
          <cell r="AN70">
            <v>0</v>
          </cell>
        </row>
        <row r="71">
          <cell r="B71" t="str">
            <v>Tax Rate %</v>
          </cell>
          <cell r="T71" t="str">
            <v>Tax Rate %</v>
          </cell>
          <cell r="AD71" t="str">
            <v>Tax Rate %</v>
          </cell>
          <cell r="AG71">
            <v>5.2333130183629666E-2</v>
          </cell>
        </row>
        <row r="73">
          <cell r="A73" t="str">
            <v>NET PROFIT AFTER TAX</v>
          </cell>
          <cell r="E73">
            <v>-823.86272915434665</v>
          </cell>
          <cell r="F73">
            <v>3400</v>
          </cell>
          <cell r="G73">
            <v>6903</v>
          </cell>
          <cell r="H73">
            <v>5947</v>
          </cell>
          <cell r="I73">
            <v>-1742</v>
          </cell>
          <cell r="J73">
            <v>4870</v>
          </cell>
          <cell r="K73">
            <v>271</v>
          </cell>
          <cell r="L73">
            <v>2499</v>
          </cell>
          <cell r="M73">
            <v>5807</v>
          </cell>
          <cell r="N73">
            <v>-1321</v>
          </cell>
          <cell r="O73">
            <v>4556</v>
          </cell>
          <cell r="P73">
            <v>10305</v>
          </cell>
          <cell r="Q73">
            <v>40671.137270845647</v>
          </cell>
          <cell r="S73" t="str">
            <v>NET PROFIT AFTER TAX</v>
          </cell>
          <cell r="W73">
            <v>9479.1372708456547</v>
          </cell>
          <cell r="X73">
            <v>9075</v>
          </cell>
          <cell r="Y73">
            <v>8577</v>
          </cell>
          <cell r="Z73">
            <v>13540</v>
          </cell>
          <cell r="AA73">
            <v>40671.137270845647</v>
          </cell>
          <cell r="AC73" t="str">
            <v>NET PROFIT AFTER TAX</v>
          </cell>
          <cell r="AG73">
            <v>71528</v>
          </cell>
          <cell r="AH73">
            <v>47254</v>
          </cell>
          <cell r="AI73">
            <v>12070</v>
          </cell>
          <cell r="AJ73">
            <v>54988.3</v>
          </cell>
          <cell r="AK73">
            <v>39026.08185952661</v>
          </cell>
          <cell r="AL73">
            <v>45406</v>
          </cell>
          <cell r="AM73">
            <v>13684.137270845653</v>
          </cell>
          <cell r="AN73">
            <v>40671.137270845647</v>
          </cell>
        </row>
        <row r="74">
          <cell r="B74" t="str">
            <v>% Sales</v>
          </cell>
          <cell r="E74">
            <v>-3.8289707619392759E-2</v>
          </cell>
          <cell r="F74">
            <v>0.11038244269852607</v>
          </cell>
          <cell r="G74">
            <v>0.14399849805999415</v>
          </cell>
          <cell r="H74">
            <v>0.17112684162062616</v>
          </cell>
          <cell r="I74">
            <v>-7.6706296785557029E-2</v>
          </cell>
          <cell r="J74">
            <v>0.13503396644946625</v>
          </cell>
          <cell r="K74">
            <v>9.2318174075966611E-3</v>
          </cell>
          <cell r="L74">
            <v>7.4840525890209939E-2</v>
          </cell>
          <cell r="M74">
            <v>0.14876392980658384</v>
          </cell>
          <cell r="N74">
            <v>-4.6425810079426443E-2</v>
          </cell>
          <cell r="O74">
            <v>0.12646422028534948</v>
          </cell>
          <cell r="P74">
            <v>0.23715278576853152</v>
          </cell>
          <cell r="Q74">
            <v>0.10079648916499009</v>
          </cell>
          <cell r="T74" t="str">
            <v>% Sales</v>
          </cell>
          <cell r="W74">
            <v>9.4548799843994794E-2</v>
          </cell>
          <cell r="X74">
            <v>9.7030803938969498E-2</v>
          </cell>
          <cell r="Y74">
            <v>8.4269166150853309E-2</v>
          </cell>
          <cell r="Z74">
            <v>0.125448194713387</v>
          </cell>
          <cell r="AA74">
            <v>0.10079648916499009</v>
          </cell>
          <cell r="AD74" t="str">
            <v>% Sales</v>
          </cell>
          <cell r="AG74">
            <v>0.1139383667474808</v>
          </cell>
          <cell r="AH74">
            <v>0.10341197814198083</v>
          </cell>
          <cell r="AI74">
            <v>7.1035099696320533E-2</v>
          </cell>
          <cell r="AJ74">
            <v>0.1185698298484355</v>
          </cell>
          <cell r="AK74">
            <v>8.5994775794466835E-2</v>
          </cell>
          <cell r="AL74">
            <v>0.10134883274518601</v>
          </cell>
          <cell r="AM74">
            <v>8.6763012620934082E-2</v>
          </cell>
          <cell r="AN74">
            <v>0.10079648916499009</v>
          </cell>
        </row>
        <row r="75">
          <cell r="B75" t="str">
            <v>% Change vs. Prior Month</v>
          </cell>
          <cell r="F75">
            <v>-5.1269010961206218</v>
          </cell>
          <cell r="G75">
            <v>1.0302941176470588</v>
          </cell>
          <cell r="H75">
            <v>0.1384905113718673</v>
          </cell>
          <cell r="I75">
            <v>1.2929208004035648</v>
          </cell>
          <cell r="J75">
            <v>3.7956371986222734</v>
          </cell>
          <cell r="K75">
            <v>0.94435318275154001</v>
          </cell>
          <cell r="L75">
            <v>-8.2214022140221399</v>
          </cell>
          <cell r="M75">
            <v>-1.3237294917967186</v>
          </cell>
          <cell r="N75">
            <v>1.2274840709488548</v>
          </cell>
          <cell r="O75">
            <v>4.4489023467070403</v>
          </cell>
          <cell r="P75">
            <v>-1.2618525021949079</v>
          </cell>
          <cell r="T75" t="str">
            <v>% Change vs. Prior qtr</v>
          </cell>
          <cell r="X75">
            <v>-4.2634393753177575E-2</v>
          </cell>
          <cell r="Y75">
            <v>-5.4876033057851242E-2</v>
          </cell>
          <cell r="Z75">
            <v>0.57864055030896588</v>
          </cell>
          <cell r="AD75" t="str">
            <v>% Change vs. Prior qtr</v>
          </cell>
          <cell r="AH75">
            <v>3.958967362787281</v>
          </cell>
          <cell r="AI75">
            <v>0.62515147435034335</v>
          </cell>
          <cell r="AL75" t="e">
            <v>#REF!</v>
          </cell>
          <cell r="AN75" t="e">
            <v>#REF!</v>
          </cell>
        </row>
        <row r="76">
          <cell r="B76" t="str">
            <v>% Change vs. Prior Year</v>
          </cell>
          <cell r="E76">
            <v>-0.63481262005569739</v>
          </cell>
          <cell r="F76">
            <v>0.10282192669477785</v>
          </cell>
          <cell r="G76">
            <v>1.5960533952408262E-3</v>
          </cell>
          <cell r="H76">
            <v>-21.366438356164384</v>
          </cell>
          <cell r="I76">
            <v>-1.3751884557398233</v>
          </cell>
          <cell r="J76">
            <v>-0.4052271617000488</v>
          </cell>
          <cell r="K76">
            <v>-0.86623889437314905</v>
          </cell>
          <cell r="L76">
            <v>-0.3888481291269259</v>
          </cell>
          <cell r="M76">
            <v>-0.1329859504008839</v>
          </cell>
          <cell r="N76">
            <v>-2.1417458945548833</v>
          </cell>
          <cell r="O76">
            <v>-3.8209837449862727E-2</v>
          </cell>
          <cell r="P76">
            <v>-0.35688609301280616</v>
          </cell>
          <cell r="Q76">
            <v>-0.26036743687574171</v>
          </cell>
          <cell r="T76" t="str">
            <v>% Change vs. Prior year</v>
          </cell>
          <cell r="W76">
            <v>0.22802659293245942</v>
          </cell>
          <cell r="X76">
            <v>-0.27625807480660336</v>
          </cell>
          <cell r="Y76">
            <v>-0.33058605914444261</v>
          </cell>
          <cell r="Z76">
            <v>-0.38223163120049641</v>
          </cell>
          <cell r="AA76">
            <v>-0.26036743687574171</v>
          </cell>
          <cell r="AD76" t="str">
            <v>% Change vs. Prior year</v>
          </cell>
          <cell r="AG76">
            <v>8.2000000000000003E-2</v>
          </cell>
          <cell r="AH76">
            <v>-0.33936360586064196</v>
          </cell>
          <cell r="AI76">
            <v>-0.43584949754615565</v>
          </cell>
          <cell r="AJ76">
            <v>0.16367503280145579</v>
          </cell>
          <cell r="AK76">
            <v>-7.4186497717009692E-2</v>
          </cell>
          <cell r="AL76">
            <v>-0.17399999999999999</v>
          </cell>
          <cell r="AM76">
            <v>0.13373133975523221</v>
          </cell>
          <cell r="AN76">
            <v>-0.26036743687574182</v>
          </cell>
        </row>
        <row r="78">
          <cell r="A78" t="str">
            <v>NPAT - Cumulative</v>
          </cell>
          <cell r="E78">
            <v>-823.86272915434665</v>
          </cell>
          <cell r="F78">
            <v>2576.1372708456533</v>
          </cell>
          <cell r="G78">
            <v>7719</v>
          </cell>
          <cell r="H78">
            <v>13666</v>
          </cell>
          <cell r="I78">
            <v>11924</v>
          </cell>
          <cell r="J78">
            <v>16794</v>
          </cell>
          <cell r="K78">
            <v>17065</v>
          </cell>
          <cell r="L78">
            <v>19564</v>
          </cell>
          <cell r="M78">
            <v>25371</v>
          </cell>
          <cell r="N78">
            <v>24050</v>
          </cell>
          <cell r="O78">
            <v>28606</v>
          </cell>
          <cell r="P78">
            <v>38911</v>
          </cell>
          <cell r="S78" t="str">
            <v>NPAT - Cumulative</v>
          </cell>
          <cell r="W78">
            <v>9479.1372708456547</v>
          </cell>
          <cell r="X78">
            <v>18554.137270845655</v>
          </cell>
          <cell r="Y78">
            <v>27131.137270845655</v>
          </cell>
          <cell r="Z78">
            <v>40671.137270845655</v>
          </cell>
          <cell r="AI78">
            <v>25787</v>
          </cell>
          <cell r="AM78">
            <v>-823.66772834183462</v>
          </cell>
        </row>
        <row r="79">
          <cell r="B79" t="str">
            <v>% Sales</v>
          </cell>
          <cell r="E79">
            <v>-3.8289707619392759E-2</v>
          </cell>
          <cell r="F79">
            <v>4.9239454428022612E-2</v>
          </cell>
          <cell r="G79">
            <v>8.2722479423868317E-2</v>
          </cell>
          <cell r="H79">
            <v>0.10122321254658016</v>
          </cell>
          <cell r="I79">
            <v>7.5603024291211601E-2</v>
          </cell>
          <cell r="J79">
            <v>8.6663699133345012E-2</v>
          </cell>
          <cell r="K79">
            <v>7.647714552014391E-2</v>
          </cell>
          <cell r="L79">
            <v>7.6264116010370073E-2</v>
          </cell>
          <cell r="M79">
            <v>8.5839114606597489E-2</v>
          </cell>
          <cell r="N79">
            <v>7.4224143581818988E-2</v>
          </cell>
          <cell r="O79">
            <v>7.9451277167215978E-2</v>
          </cell>
          <cell r="P79">
            <v>9.6434288615538877E-2</v>
          </cell>
          <cell r="T79" t="str">
            <v>% Sales</v>
          </cell>
          <cell r="W79">
            <v>9.4548799843994794E-2</v>
          </cell>
          <cell r="X79">
            <v>9.5746705378072589E-2</v>
          </cell>
          <cell r="Y79">
            <v>9.1794284876411988E-2</v>
          </cell>
          <cell r="Z79">
            <v>0.10079648916499011</v>
          </cell>
          <cell r="AI79">
            <v>6.955655303542186E-3</v>
          </cell>
          <cell r="AM79">
            <v>-3.8280644793957881E-2</v>
          </cell>
        </row>
        <row r="80">
          <cell r="A80" t="str">
            <v>GROSS PROFIT</v>
          </cell>
          <cell r="E80">
            <v>9449</v>
          </cell>
          <cell r="F80">
            <v>13860</v>
          </cell>
          <cell r="G80">
            <v>21504</v>
          </cell>
          <cell r="H80">
            <v>17266</v>
          </cell>
          <cell r="I80">
            <v>9302</v>
          </cell>
          <cell r="J80">
            <v>16319</v>
          </cell>
          <cell r="K80">
            <v>12552</v>
          </cell>
          <cell r="L80">
            <v>15767</v>
          </cell>
          <cell r="M80">
            <v>18705</v>
          </cell>
          <cell r="N80">
            <v>12806</v>
          </cell>
          <cell r="O80">
            <v>17664</v>
          </cell>
          <cell r="P80">
            <v>21922</v>
          </cell>
          <cell r="Q80">
            <v>187116</v>
          </cell>
          <cell r="S80" t="str">
            <v>GROSS PROFIT</v>
          </cell>
          <cell r="W80">
            <v>44813</v>
          </cell>
          <cell r="X80">
            <v>42887</v>
          </cell>
          <cell r="Y80">
            <v>47024</v>
          </cell>
          <cell r="Z80">
            <v>52392</v>
          </cell>
          <cell r="AA80">
            <v>187116</v>
          </cell>
          <cell r="AC80" t="str">
            <v>GROSS PROFIT</v>
          </cell>
          <cell r="AG80">
            <v>299053</v>
          </cell>
          <cell r="AH80">
            <v>216322.20219867435</v>
          </cell>
          <cell r="AI80">
            <v>74421</v>
          </cell>
          <cell r="AJ80">
            <v>214803.78667570328</v>
          </cell>
          <cell r="AK80">
            <v>212186.9454720504</v>
          </cell>
          <cell r="AM80">
            <v>71381</v>
          </cell>
          <cell r="AN80">
            <v>187116</v>
          </cell>
        </row>
        <row r="81">
          <cell r="B81" t="str">
            <v>% Sales</v>
          </cell>
          <cell r="E81">
            <v>0.43915015753535908</v>
          </cell>
          <cell r="F81">
            <v>0.44997078111810923</v>
          </cell>
          <cell r="G81">
            <v>0.44857941507780885</v>
          </cell>
          <cell r="H81">
            <v>0.49683471454880296</v>
          </cell>
          <cell r="I81">
            <v>0.40959929546455304</v>
          </cell>
          <cell r="J81">
            <v>0.45248856231803686</v>
          </cell>
          <cell r="K81">
            <v>0.42759325498211548</v>
          </cell>
          <cell r="L81">
            <v>0.47219310592674674</v>
          </cell>
          <cell r="M81">
            <v>0.47918534648392469</v>
          </cell>
          <cell r="N81">
            <v>0.4500597455542279</v>
          </cell>
          <cell r="O81">
            <v>0.49031255204574475</v>
          </cell>
          <cell r="P81">
            <v>0.5044991139852254</v>
          </cell>
          <cell r="Q81">
            <v>0.4637351481222578</v>
          </cell>
          <cell r="T81" t="str">
            <v>% Sales</v>
          </cell>
          <cell r="W81">
            <v>0.44698322709603988</v>
          </cell>
          <cell r="X81">
            <v>0.45855207587113883</v>
          </cell>
          <cell r="Y81">
            <v>0.46201157386938624</v>
          </cell>
          <cell r="Z81">
            <v>0.48541224648624609</v>
          </cell>
          <cell r="AA81">
            <v>0.4637351481222578</v>
          </cell>
          <cell r="AD81" t="str">
            <v>% Sales</v>
          </cell>
          <cell r="AG81">
            <v>0.47636744199382586</v>
          </cell>
          <cell r="AH81">
            <v>0.47340557085949275</v>
          </cell>
          <cell r="AI81">
            <v>0.43798700534381696</v>
          </cell>
          <cell r="AJ81">
            <v>0.46317577442724683</v>
          </cell>
          <cell r="AK81">
            <v>0.46755830800696913</v>
          </cell>
          <cell r="AL81">
            <v>0</v>
          </cell>
          <cell r="AM81">
            <v>0.45258465925284935</v>
          </cell>
          <cell r="AN81">
            <v>0.4637351481222578</v>
          </cell>
        </row>
        <row r="93">
          <cell r="A93" t="str">
            <v>BRAZIL</v>
          </cell>
        </row>
        <row r="94">
          <cell r="A94" t="str">
            <v xml:space="preserve">JUNE 2001 ESTIMATES -  NON HYPER </v>
          </cell>
        </row>
        <row r="95">
          <cell r="A95" t="str">
            <v>BALANCE SHEET SUMMARY</v>
          </cell>
        </row>
        <row r="96">
          <cell r="A96" t="str">
            <v>{ Jan/May A - Jun/Dec E with E/R @ 2.30}</v>
          </cell>
        </row>
        <row r="98">
          <cell r="A98" t="str">
            <v>(U.S. $ 000)</v>
          </cell>
          <cell r="E98" t="str">
            <v>DEC 00</v>
          </cell>
          <cell r="F98" t="str">
            <v>JAN 01 A</v>
          </cell>
          <cell r="G98" t="str">
            <v>FEB 01 A</v>
          </cell>
          <cell r="H98" t="str">
            <v>MAR 01 A</v>
          </cell>
          <cell r="I98" t="str">
            <v>APR 01 A</v>
          </cell>
          <cell r="J98" t="str">
            <v>MAY 01 A</v>
          </cell>
          <cell r="K98" t="str">
            <v>JUN 01</v>
          </cell>
          <cell r="L98" t="str">
            <v>JUL 01</v>
          </cell>
          <cell r="M98" t="str">
            <v>AUG 01</v>
          </cell>
          <cell r="N98" t="str">
            <v>SEP 01</v>
          </cell>
          <cell r="O98" t="str">
            <v>OCT 01</v>
          </cell>
          <cell r="P98" t="str">
            <v>NOV 01</v>
          </cell>
          <cell r="Q98" t="str">
            <v>DEC 01</v>
          </cell>
        </row>
        <row r="99">
          <cell r="A99" t="str">
            <v>CAPITAL APPLICATIONS</v>
          </cell>
        </row>
        <row r="100">
          <cell r="A100" t="str">
            <v>CASH/MKT. SEC.</v>
          </cell>
          <cell r="E100">
            <v>116</v>
          </cell>
          <cell r="F100">
            <v>5386</v>
          </cell>
          <cell r="G100">
            <v>444</v>
          </cell>
          <cell r="H100">
            <v>213</v>
          </cell>
          <cell r="I100">
            <v>2397</v>
          </cell>
          <cell r="J100">
            <v>217</v>
          </cell>
          <cell r="K100">
            <v>287</v>
          </cell>
          <cell r="L100">
            <v>497</v>
          </cell>
          <cell r="M100">
            <v>265</v>
          </cell>
          <cell r="N100">
            <v>557</v>
          </cell>
          <cell r="O100">
            <v>1009</v>
          </cell>
          <cell r="P100">
            <v>468</v>
          </cell>
          <cell r="Q100">
            <v>287</v>
          </cell>
        </row>
        <row r="101">
          <cell r="B101" t="str">
            <v>% Sales</v>
          </cell>
          <cell r="E101">
            <v>2.5385765151034363E-4</v>
          </cell>
          <cell r="F101">
            <v>1.3348283993813893E-2</v>
          </cell>
          <cell r="G101">
            <v>1.1003784057284384E-3</v>
          </cell>
          <cell r="H101">
            <v>5.2788423518053461E-4</v>
          </cell>
          <cell r="I101">
            <v>5.940556393087988E-3</v>
          </cell>
          <cell r="J101">
            <v>5.377975541510611E-4</v>
          </cell>
          <cell r="K101">
            <v>7.1128063613527435E-4</v>
          </cell>
          <cell r="L101">
            <v>1.231729882087914E-3</v>
          </cell>
          <cell r="M101">
            <v>6.5675738179737876E-4</v>
          </cell>
          <cell r="N101">
            <v>1.3804296666458111E-3</v>
          </cell>
          <cell r="O101">
            <v>2.5006347103153025E-3</v>
          </cell>
          <cell r="P101">
            <v>1.1598583195515971E-3</v>
          </cell>
          <cell r="Q101">
            <v>7.1128063613527435E-4</v>
          </cell>
        </row>
        <row r="103">
          <cell r="A103" t="str">
            <v>RECEIVABLES</v>
          </cell>
          <cell r="E103">
            <v>79378</v>
          </cell>
          <cell r="F103">
            <v>42407</v>
          </cell>
          <cell r="G103">
            <v>50345</v>
          </cell>
          <cell r="H103">
            <v>67286</v>
          </cell>
          <cell r="I103">
            <v>57882</v>
          </cell>
          <cell r="J103">
            <v>47260</v>
          </cell>
          <cell r="K103">
            <v>59239</v>
          </cell>
          <cell r="L103">
            <v>52968</v>
          </cell>
          <cell r="M103">
            <v>55341</v>
          </cell>
          <cell r="N103">
            <v>63001</v>
          </cell>
          <cell r="O103">
            <v>50529</v>
          </cell>
          <cell r="P103">
            <v>57736</v>
          </cell>
          <cell r="Q103">
            <v>69307</v>
          </cell>
        </row>
        <row r="104">
          <cell r="A104" t="str">
            <v>INVENTORY</v>
          </cell>
          <cell r="E104">
            <v>34496</v>
          </cell>
          <cell r="F104">
            <v>42187</v>
          </cell>
          <cell r="G104">
            <v>39125</v>
          </cell>
          <cell r="H104">
            <v>31807</v>
          </cell>
          <cell r="I104">
            <v>33422</v>
          </cell>
          <cell r="J104">
            <v>36925</v>
          </cell>
          <cell r="K104">
            <v>34836</v>
          </cell>
          <cell r="L104">
            <v>37317</v>
          </cell>
          <cell r="M104">
            <v>36687</v>
          </cell>
          <cell r="N104">
            <v>34215</v>
          </cell>
          <cell r="O104">
            <v>38673</v>
          </cell>
          <cell r="P104">
            <v>37265</v>
          </cell>
          <cell r="Q104">
            <v>31241</v>
          </cell>
        </row>
        <row r="105">
          <cell r="A105" t="str">
            <v>PAYABLES</v>
          </cell>
          <cell r="E105">
            <v>23854</v>
          </cell>
          <cell r="F105">
            <v>18761</v>
          </cell>
          <cell r="G105">
            <v>15315</v>
          </cell>
          <cell r="H105">
            <v>19393</v>
          </cell>
          <cell r="I105">
            <v>20528</v>
          </cell>
          <cell r="J105">
            <v>20315</v>
          </cell>
          <cell r="K105">
            <v>20563</v>
          </cell>
          <cell r="L105">
            <v>21861</v>
          </cell>
          <cell r="M105">
            <v>21079</v>
          </cell>
          <cell r="N105">
            <v>19838</v>
          </cell>
          <cell r="O105">
            <v>22557</v>
          </cell>
          <cell r="P105">
            <v>21610</v>
          </cell>
          <cell r="Q105">
            <v>17849</v>
          </cell>
        </row>
        <row r="106">
          <cell r="A106" t="str">
            <v>OTHER</v>
          </cell>
          <cell r="E106">
            <v>4252</v>
          </cell>
          <cell r="F106">
            <v>-10608</v>
          </cell>
          <cell r="G106">
            <v>-8269</v>
          </cell>
          <cell r="H106">
            <v>-439</v>
          </cell>
          <cell r="I106">
            <v>-5039</v>
          </cell>
          <cell r="J106">
            <v>-3097</v>
          </cell>
          <cell r="K106">
            <v>7777</v>
          </cell>
          <cell r="L106">
            <v>8137</v>
          </cell>
          <cell r="M106">
            <v>6497</v>
          </cell>
          <cell r="N106">
            <v>8957</v>
          </cell>
          <cell r="O106">
            <v>7472</v>
          </cell>
          <cell r="P106">
            <v>9031</v>
          </cell>
          <cell r="Q106">
            <v>11050</v>
          </cell>
        </row>
        <row r="107">
          <cell r="A107" t="str">
            <v>NET WORKING CAPITAL</v>
          </cell>
          <cell r="E107">
            <v>85768</v>
          </cell>
          <cell r="F107">
            <v>76441</v>
          </cell>
          <cell r="G107">
            <v>82424</v>
          </cell>
          <cell r="H107">
            <v>80139</v>
          </cell>
          <cell r="I107">
            <v>75815</v>
          </cell>
          <cell r="J107">
            <v>66967</v>
          </cell>
          <cell r="K107">
            <v>65735</v>
          </cell>
          <cell r="L107">
            <v>60287</v>
          </cell>
          <cell r="M107">
            <v>64452</v>
          </cell>
          <cell r="N107">
            <v>68421</v>
          </cell>
          <cell r="O107">
            <v>59173</v>
          </cell>
          <cell r="P107">
            <v>64360</v>
          </cell>
          <cell r="Q107">
            <v>71649</v>
          </cell>
        </row>
        <row r="108">
          <cell r="B108" t="str">
            <v>% Sales</v>
          </cell>
          <cell r="E108">
            <v>0.18769709529947542</v>
          </cell>
          <cell r="F108">
            <v>0.18944600385650351</v>
          </cell>
          <cell r="G108">
            <v>0.20427385070666848</v>
          </cell>
          <cell r="H108">
            <v>0.19861086724475521</v>
          </cell>
          <cell r="I108">
            <v>0.18789456943761609</v>
          </cell>
          <cell r="J108">
            <v>0.16596630787481156</v>
          </cell>
          <cell r="K108">
            <v>0.1629130056318894</v>
          </cell>
          <cell r="L108">
            <v>0.14941106519403236</v>
          </cell>
          <cell r="M108">
            <v>0.15973330857209303</v>
          </cell>
          <cell r="N108">
            <v>0.16956979932059793</v>
          </cell>
          <cell r="O108">
            <v>0.14665020586074073</v>
          </cell>
          <cell r="P108">
            <v>0.15950530223577092</v>
          </cell>
          <cell r="Q108">
            <v>0.1775698477298128</v>
          </cell>
        </row>
        <row r="110">
          <cell r="A110" t="str">
            <v>GROSS FIXED ASSETS</v>
          </cell>
          <cell r="E110">
            <v>214164</v>
          </cell>
          <cell r="F110">
            <v>213624</v>
          </cell>
          <cell r="G110">
            <v>206462</v>
          </cell>
          <cell r="H110">
            <v>196559</v>
          </cell>
          <cell r="I110">
            <v>195207</v>
          </cell>
          <cell r="J110">
            <v>182523</v>
          </cell>
          <cell r="K110">
            <v>191087</v>
          </cell>
          <cell r="L110">
            <v>195269</v>
          </cell>
          <cell r="M110">
            <v>198333</v>
          </cell>
          <cell r="N110">
            <v>201742</v>
          </cell>
          <cell r="O110">
            <v>204770</v>
          </cell>
          <cell r="P110">
            <v>207439</v>
          </cell>
          <cell r="Q110">
            <v>210922</v>
          </cell>
        </row>
        <row r="111">
          <cell r="A111" t="str">
            <v>ACC. DEPRECIATION</v>
          </cell>
          <cell r="E111">
            <v>62805</v>
          </cell>
          <cell r="F111">
            <v>63195</v>
          </cell>
          <cell r="G111">
            <v>61774</v>
          </cell>
          <cell r="H111">
            <v>59275</v>
          </cell>
          <cell r="I111">
            <v>59458</v>
          </cell>
          <cell r="J111">
            <v>55471</v>
          </cell>
          <cell r="K111">
            <v>57741</v>
          </cell>
          <cell r="L111">
            <v>58596</v>
          </cell>
          <cell r="M111">
            <v>59450</v>
          </cell>
          <cell r="N111">
            <v>60312</v>
          </cell>
          <cell r="O111">
            <v>61177</v>
          </cell>
          <cell r="P111">
            <v>62042</v>
          </cell>
          <cell r="Q111">
            <v>62904.978040000045</v>
          </cell>
        </row>
        <row r="112">
          <cell r="A112" t="str">
            <v>PP &amp; E (NET)</v>
          </cell>
          <cell r="E112">
            <v>151359</v>
          </cell>
          <cell r="F112">
            <v>150429</v>
          </cell>
          <cell r="G112">
            <v>144688</v>
          </cell>
          <cell r="H112">
            <v>137284</v>
          </cell>
          <cell r="I112">
            <v>135749</v>
          </cell>
          <cell r="J112">
            <v>127052</v>
          </cell>
          <cell r="K112">
            <v>133346</v>
          </cell>
          <cell r="L112">
            <v>136673</v>
          </cell>
          <cell r="M112">
            <v>138883</v>
          </cell>
          <cell r="N112">
            <v>141430</v>
          </cell>
          <cell r="O112">
            <v>143593</v>
          </cell>
          <cell r="P112">
            <v>145397</v>
          </cell>
          <cell r="Q112">
            <v>148017.02195999995</v>
          </cell>
        </row>
        <row r="113">
          <cell r="B113" t="str">
            <v>% Sales</v>
          </cell>
          <cell r="E113">
            <v>0.3312382782323629</v>
          </cell>
          <cell r="F113">
            <v>0.37281266485433162</v>
          </cell>
          <cell r="G113">
            <v>0.35858457380188352</v>
          </cell>
          <cell r="H113">
            <v>0.34023502038743902</v>
          </cell>
          <cell r="I113">
            <v>0.3364307842324995</v>
          </cell>
          <cell r="J113">
            <v>0.3148767504608323</v>
          </cell>
          <cell r="K113">
            <v>0.33047535786095572</v>
          </cell>
          <cell r="L113">
            <v>0.33872076091469111</v>
          </cell>
          <cell r="M113">
            <v>0.34419786964590698</v>
          </cell>
          <cell r="N113">
            <v>0.35051017550038971</v>
          </cell>
          <cell r="O113">
            <v>0.35587080273370192</v>
          </cell>
          <cell r="P113">
            <v>0.36034170958940936</v>
          </cell>
          <cell r="Q113">
            <v>0.3668349879392252</v>
          </cell>
        </row>
        <row r="115">
          <cell r="A115" t="str">
            <v>GOODWILL &amp; TRADEMARKS</v>
          </cell>
          <cell r="E115">
            <v>383420</v>
          </cell>
          <cell r="F115">
            <v>379417</v>
          </cell>
          <cell r="G115">
            <v>364759</v>
          </cell>
          <cell r="H115">
            <v>344290</v>
          </cell>
          <cell r="I115">
            <v>339804</v>
          </cell>
          <cell r="J115">
            <v>313786</v>
          </cell>
          <cell r="K115">
            <v>321210</v>
          </cell>
          <cell r="L115">
            <v>320413</v>
          </cell>
          <cell r="M115">
            <v>319617</v>
          </cell>
          <cell r="N115">
            <v>318820</v>
          </cell>
          <cell r="O115">
            <v>318024</v>
          </cell>
          <cell r="P115">
            <v>317227</v>
          </cell>
          <cell r="Q115">
            <v>316431</v>
          </cell>
        </row>
        <row r="116">
          <cell r="B116" t="str">
            <v>% Sales</v>
          </cell>
          <cell r="E116">
            <v>0.83908707536289606</v>
          </cell>
          <cell r="F116">
            <v>0.94032043596006054</v>
          </cell>
          <cell r="G116">
            <v>0.90399307859256628</v>
          </cell>
          <cell r="H116">
            <v>0.85326414709063969</v>
          </cell>
          <cell r="I116">
            <v>0.84214635986519426</v>
          </cell>
          <cell r="J116">
            <v>0.77766517662140489</v>
          </cell>
          <cell r="K116">
            <v>0.796064296630702</v>
          </cell>
          <cell r="L116">
            <v>0.79408906782582456</v>
          </cell>
          <cell r="M116">
            <v>0.79211631735068977</v>
          </cell>
          <cell r="N116">
            <v>0.79014108854581244</v>
          </cell>
          <cell r="O116">
            <v>0.78816833807067765</v>
          </cell>
          <cell r="P116">
            <v>0.78619310926580022</v>
          </cell>
          <cell r="Q116">
            <v>0.78422035879066543</v>
          </cell>
        </row>
        <row r="118">
          <cell r="A118" t="str">
            <v>OTHER ASSETS/(LIABILITIES)</v>
          </cell>
          <cell r="E118">
            <v>-21523</v>
          </cell>
          <cell r="F118">
            <v>-19828</v>
          </cell>
          <cell r="G118">
            <v>-15308</v>
          </cell>
          <cell r="H118">
            <v>-6667</v>
          </cell>
          <cell r="I118">
            <v>-7171</v>
          </cell>
          <cell r="J118">
            <v>4271</v>
          </cell>
          <cell r="K118">
            <v>834</v>
          </cell>
          <cell r="L118">
            <v>1577</v>
          </cell>
          <cell r="M118">
            <v>165</v>
          </cell>
          <cell r="N118">
            <v>-114</v>
          </cell>
          <cell r="O118">
            <v>-299</v>
          </cell>
          <cell r="P118">
            <v>-978</v>
          </cell>
          <cell r="Q118">
            <v>-2630</v>
          </cell>
        </row>
        <row r="119">
          <cell r="B119" t="str">
            <v>% Sales</v>
          </cell>
          <cell r="E119">
            <v>-4.7101536495320048E-2</v>
          </cell>
          <cell r="F119">
            <v>-4.9140322136899721E-2</v>
          </cell>
          <cell r="G119">
            <v>-3.7938271700204806E-2</v>
          </cell>
          <cell r="H119">
            <v>-1.6523024394124997E-2</v>
          </cell>
          <cell r="I119">
            <v>-1.777210258441133E-2</v>
          </cell>
          <cell r="J119">
            <v>1.0584946330779639E-2</v>
          </cell>
          <cell r="K119">
            <v>2.0669270053547692E-3</v>
          </cell>
          <cell r="L119">
            <v>3.908326004130061E-3</v>
          </cell>
          <cell r="M119">
            <v>4.0892440753421695E-4</v>
          </cell>
          <cell r="N119">
            <v>-2.8252959066000442E-4</v>
          </cell>
          <cell r="O119">
            <v>-7.4102059304685371E-4</v>
          </cell>
          <cell r="P119">
            <v>-2.4238064882937224E-3</v>
          </cell>
          <cell r="Q119">
            <v>-6.5180072231211545E-3</v>
          </cell>
        </row>
        <row r="121">
          <cell r="A121" t="str">
            <v>TOTAL CAPITAL</v>
          </cell>
          <cell r="E121">
            <v>599140</v>
          </cell>
          <cell r="F121">
            <v>591845</v>
          </cell>
          <cell r="G121">
            <v>577007</v>
          </cell>
          <cell r="H121">
            <v>555259</v>
          </cell>
          <cell r="I121">
            <v>546594</v>
          </cell>
          <cell r="J121">
            <v>512293</v>
          </cell>
          <cell r="K121">
            <v>521412</v>
          </cell>
          <cell r="L121">
            <v>519447</v>
          </cell>
          <cell r="M121">
            <v>523382</v>
          </cell>
          <cell r="N121">
            <v>529113.88826303906</v>
          </cell>
          <cell r="O121">
            <v>521499.7219055288</v>
          </cell>
          <cell r="P121">
            <v>526473.99638837879</v>
          </cell>
          <cell r="Q121">
            <v>533754.06349034491</v>
          </cell>
        </row>
        <row r="122">
          <cell r="B122" t="str">
            <v>% Sales</v>
          </cell>
          <cell r="E122">
            <v>1.3111747700509246</v>
          </cell>
          <cell r="F122">
            <v>1.4667870665278098</v>
          </cell>
          <cell r="G122">
            <v>1.4300136098066418</v>
          </cell>
          <cell r="H122">
            <v>1.3761148945638895</v>
          </cell>
          <cell r="I122">
            <v>1.3546401673439865</v>
          </cell>
          <cell r="J122">
            <v>1.2696309788419795</v>
          </cell>
          <cell r="K122">
            <v>1.2922308677650372</v>
          </cell>
          <cell r="L122">
            <v>1.2873609498207661</v>
          </cell>
          <cell r="M122">
            <v>1.2971131773580213</v>
          </cell>
          <cell r="N122">
            <v>1.3113186865217521</v>
          </cell>
          <cell r="O122">
            <v>1.2924482715725896</v>
          </cell>
          <cell r="P122">
            <v>1.3047761639714501</v>
          </cell>
          <cell r="Q122">
            <v>1.3228185707986067</v>
          </cell>
        </row>
        <row r="124">
          <cell r="A124" t="str">
            <v>CAPITAL SOURCES</v>
          </cell>
        </row>
        <row r="125">
          <cell r="A125" t="str">
            <v>DEBT</v>
          </cell>
          <cell r="E125">
            <v>380479</v>
          </cell>
          <cell r="F125">
            <v>378001</v>
          </cell>
          <cell r="G125">
            <v>377087</v>
          </cell>
          <cell r="H125">
            <v>373875</v>
          </cell>
          <cell r="I125">
            <v>365982</v>
          </cell>
          <cell r="J125">
            <v>362822</v>
          </cell>
          <cell r="K125">
            <v>359972</v>
          </cell>
          <cell r="L125">
            <v>367322</v>
          </cell>
          <cell r="M125">
            <v>370072</v>
          </cell>
          <cell r="N125">
            <v>372422</v>
          </cell>
          <cell r="O125">
            <v>367172</v>
          </cell>
          <cell r="P125">
            <v>377622</v>
          </cell>
          <cell r="Q125">
            <v>380372</v>
          </cell>
        </row>
        <row r="126">
          <cell r="A126" t="str">
            <v>DEFERRED LIABILITIES</v>
          </cell>
          <cell r="E126">
            <v>10276</v>
          </cell>
          <cell r="F126">
            <v>11413</v>
          </cell>
          <cell r="G126">
            <v>12990</v>
          </cell>
          <cell r="H126">
            <v>15044</v>
          </cell>
          <cell r="I126">
            <v>14209</v>
          </cell>
          <cell r="J126">
            <v>19675</v>
          </cell>
          <cell r="K126">
            <v>16549</v>
          </cell>
          <cell r="L126">
            <v>16786</v>
          </cell>
          <cell r="M126">
            <v>16311</v>
          </cell>
          <cell r="N126">
            <v>14747</v>
          </cell>
          <cell r="O126">
            <v>15519</v>
          </cell>
          <cell r="P126">
            <v>14360</v>
          </cell>
          <cell r="Q126">
            <v>9491</v>
          </cell>
        </row>
        <row r="127">
          <cell r="A127" t="str">
            <v>EQUITY</v>
          </cell>
          <cell r="E127">
            <v>208385</v>
          </cell>
          <cell r="F127">
            <v>202431</v>
          </cell>
          <cell r="G127">
            <v>186930</v>
          </cell>
          <cell r="H127">
            <v>166340</v>
          </cell>
          <cell r="I127">
            <v>166403</v>
          </cell>
          <cell r="J127">
            <v>129796</v>
          </cell>
          <cell r="K127">
            <v>144891</v>
          </cell>
          <cell r="L127">
            <v>135339</v>
          </cell>
          <cell r="M127">
            <v>136999</v>
          </cell>
          <cell r="N127">
            <v>141944.88826303912</v>
          </cell>
          <cell r="O127">
            <v>138808.7219055288</v>
          </cell>
          <cell r="P127">
            <v>134491.99638837884</v>
          </cell>
          <cell r="Q127">
            <v>143891.06349034497</v>
          </cell>
        </row>
        <row r="128">
          <cell r="A128" t="str">
            <v>INTERCOMPANY INVESTMENT</v>
          </cell>
        </row>
        <row r="130">
          <cell r="A130" t="str">
            <v>TOTAL CAPITAL</v>
          </cell>
          <cell r="E130">
            <v>599140</v>
          </cell>
          <cell r="F130">
            <v>591845</v>
          </cell>
          <cell r="G130">
            <v>577007</v>
          </cell>
          <cell r="H130">
            <v>555259</v>
          </cell>
          <cell r="I130">
            <v>546594</v>
          </cell>
          <cell r="J130">
            <v>512293</v>
          </cell>
          <cell r="K130">
            <v>521412</v>
          </cell>
          <cell r="L130">
            <v>519447</v>
          </cell>
          <cell r="M130">
            <v>523382</v>
          </cell>
          <cell r="N130">
            <v>529113.88826303906</v>
          </cell>
          <cell r="O130">
            <v>521499.7219055288</v>
          </cell>
          <cell r="P130">
            <v>526473.99638837879</v>
          </cell>
          <cell r="Q130">
            <v>533754.06349034491</v>
          </cell>
        </row>
        <row r="131">
          <cell r="B131" t="str">
            <v>% Sales</v>
          </cell>
          <cell r="E131">
            <v>1.3111747700509246</v>
          </cell>
          <cell r="F131">
            <v>1.4667870665278098</v>
          </cell>
          <cell r="G131">
            <v>1.4300136098066418</v>
          </cell>
          <cell r="H131">
            <v>1.3761148945638895</v>
          </cell>
          <cell r="I131">
            <v>1.3546401673439865</v>
          </cell>
          <cell r="J131">
            <v>1.2696309788419795</v>
          </cell>
          <cell r="K131">
            <v>1.2922308677650372</v>
          </cell>
          <cell r="L131">
            <v>1.2873609498207661</v>
          </cell>
          <cell r="M131">
            <v>1.2971131773580213</v>
          </cell>
          <cell r="N131">
            <v>1.3113186865217521</v>
          </cell>
          <cell r="O131">
            <v>1.2924482715725896</v>
          </cell>
          <cell r="P131">
            <v>1.3047761639714501</v>
          </cell>
          <cell r="Q131">
            <v>1.3228185707986067</v>
          </cell>
        </row>
        <row r="133">
          <cell r="A133" t="str">
            <v>NET CASH/DEBT COMPONENTS</v>
          </cell>
        </row>
        <row r="134">
          <cell r="A134" t="str">
            <v>CASH/MKT. SEC.</v>
          </cell>
          <cell r="E134">
            <v>116</v>
          </cell>
          <cell r="F134">
            <v>5386</v>
          </cell>
          <cell r="G134">
            <v>444</v>
          </cell>
          <cell r="H134">
            <v>213</v>
          </cell>
          <cell r="I134">
            <v>2397</v>
          </cell>
          <cell r="J134">
            <v>217</v>
          </cell>
          <cell r="K134">
            <v>287</v>
          </cell>
          <cell r="L134">
            <v>497</v>
          </cell>
          <cell r="M134">
            <v>265</v>
          </cell>
          <cell r="N134">
            <v>557</v>
          </cell>
          <cell r="O134">
            <v>1009</v>
          </cell>
          <cell r="P134">
            <v>468</v>
          </cell>
          <cell r="Q134">
            <v>287</v>
          </cell>
        </row>
        <row r="136">
          <cell r="A136" t="str">
            <v>SHORT-TERM DEBT</v>
          </cell>
          <cell r="E136">
            <v>3314</v>
          </cell>
          <cell r="F136">
            <v>623</v>
          </cell>
          <cell r="G136">
            <v>3065</v>
          </cell>
          <cell r="H136">
            <v>72696</v>
          </cell>
          <cell r="I136">
            <v>587</v>
          </cell>
          <cell r="J136">
            <v>4700</v>
          </cell>
          <cell r="K136">
            <v>78100</v>
          </cell>
          <cell r="L136">
            <v>0</v>
          </cell>
          <cell r="M136">
            <v>0</v>
          </cell>
          <cell r="N136">
            <v>77080</v>
          </cell>
          <cell r="O136">
            <v>0</v>
          </cell>
          <cell r="P136">
            <v>0</v>
          </cell>
          <cell r="Q136">
            <v>76060.042279999994</v>
          </cell>
        </row>
        <row r="137">
          <cell r="A137" t="str">
            <v>LONG-TERM DEBT</v>
          </cell>
          <cell r="E137">
            <v>272680</v>
          </cell>
          <cell r="F137">
            <v>269529</v>
          </cell>
          <cell r="G137">
            <v>266173</v>
          </cell>
          <cell r="H137">
            <v>193819</v>
          </cell>
          <cell r="I137">
            <v>255029</v>
          </cell>
          <cell r="J137">
            <v>247756</v>
          </cell>
          <cell r="K137">
            <v>164406</v>
          </cell>
          <cell r="L137">
            <v>237256</v>
          </cell>
          <cell r="M137">
            <v>232006</v>
          </cell>
          <cell r="N137">
            <v>149676</v>
          </cell>
          <cell r="O137">
            <v>221506</v>
          </cell>
          <cell r="P137">
            <v>216256</v>
          </cell>
          <cell r="Q137">
            <v>134946.05772000004</v>
          </cell>
        </row>
        <row r="138">
          <cell r="A138" t="str">
            <v>CORPORATE DEBT</v>
          </cell>
          <cell r="E138">
            <v>104486</v>
          </cell>
          <cell r="F138">
            <v>107849</v>
          </cell>
          <cell r="G138">
            <v>107849</v>
          </cell>
          <cell r="H138">
            <v>107360</v>
          </cell>
          <cell r="I138">
            <v>110366</v>
          </cell>
          <cell r="J138">
            <v>110366</v>
          </cell>
          <cell r="K138">
            <v>117466</v>
          </cell>
          <cell r="L138">
            <v>130066</v>
          </cell>
          <cell r="M138">
            <v>138066</v>
          </cell>
          <cell r="N138">
            <v>145666</v>
          </cell>
          <cell r="O138">
            <v>145666</v>
          </cell>
          <cell r="P138">
            <v>161366</v>
          </cell>
          <cell r="Q138">
            <v>169366</v>
          </cell>
        </row>
        <row r="139">
          <cell r="A139" t="str">
            <v>TOTAL DEBT</v>
          </cell>
          <cell r="E139">
            <v>380480</v>
          </cell>
          <cell r="F139">
            <v>378001</v>
          </cell>
          <cell r="G139">
            <v>377087</v>
          </cell>
          <cell r="H139">
            <v>373875</v>
          </cell>
          <cell r="I139">
            <v>365982</v>
          </cell>
          <cell r="J139">
            <v>362822</v>
          </cell>
          <cell r="K139">
            <v>359972</v>
          </cell>
          <cell r="L139">
            <v>367322</v>
          </cell>
          <cell r="M139">
            <v>370072</v>
          </cell>
          <cell r="N139">
            <v>372422</v>
          </cell>
          <cell r="O139">
            <v>367172</v>
          </cell>
          <cell r="P139">
            <v>377622</v>
          </cell>
          <cell r="Q139">
            <v>380372.10000000003</v>
          </cell>
        </row>
        <row r="141">
          <cell r="A141" t="str">
            <v>NET CASH/DEBT</v>
          </cell>
          <cell r="E141">
            <v>-380364</v>
          </cell>
          <cell r="F141">
            <v>-372615</v>
          </cell>
          <cell r="G141">
            <v>-376643</v>
          </cell>
          <cell r="H141">
            <v>-373662</v>
          </cell>
          <cell r="I141">
            <v>-363585</v>
          </cell>
          <cell r="J141">
            <v>-362605</v>
          </cell>
          <cell r="K141">
            <v>-359685</v>
          </cell>
          <cell r="L141">
            <v>-366825</v>
          </cell>
          <cell r="M141">
            <v>-369807</v>
          </cell>
          <cell r="N141">
            <v>-371865</v>
          </cell>
          <cell r="O141">
            <v>-366163</v>
          </cell>
          <cell r="P141">
            <v>-377154</v>
          </cell>
          <cell r="Q141">
            <v>-380085.10000000003</v>
          </cell>
        </row>
        <row r="142">
          <cell r="C142" t="str">
            <v xml:space="preserve"> - CHANGE - Month</v>
          </cell>
          <cell r="F142">
            <v>7749</v>
          </cell>
          <cell r="G142">
            <v>-4028</v>
          </cell>
          <cell r="H142">
            <v>2981</v>
          </cell>
          <cell r="I142">
            <v>10077</v>
          </cell>
          <cell r="J142">
            <v>980</v>
          </cell>
          <cell r="K142">
            <v>2920</v>
          </cell>
          <cell r="L142">
            <v>-7140</v>
          </cell>
          <cell r="M142">
            <v>-2982</v>
          </cell>
          <cell r="N142">
            <v>-2058</v>
          </cell>
          <cell r="O142">
            <v>5702</v>
          </cell>
          <cell r="P142">
            <v>-10991</v>
          </cell>
          <cell r="Q142">
            <v>-2931.1000000000349</v>
          </cell>
        </row>
        <row r="143">
          <cell r="C143" t="str">
            <v xml:space="preserve"> - CHANGE - YTD</v>
          </cell>
          <cell r="E143">
            <v>16188.368600000103</v>
          </cell>
          <cell r="F143">
            <v>7749</v>
          </cell>
          <cell r="G143">
            <v>3721</v>
          </cell>
          <cell r="H143">
            <v>6702</v>
          </cell>
          <cell r="I143">
            <v>16779</v>
          </cell>
          <cell r="J143">
            <v>17759</v>
          </cell>
          <cell r="K143">
            <v>20679</v>
          </cell>
          <cell r="L143">
            <v>13539</v>
          </cell>
          <cell r="M143">
            <v>10557</v>
          </cell>
          <cell r="N143">
            <v>8499</v>
          </cell>
          <cell r="O143">
            <v>14201</v>
          </cell>
          <cell r="P143">
            <v>3210</v>
          </cell>
          <cell r="Q143">
            <v>278.89999999996508</v>
          </cell>
        </row>
        <row r="144">
          <cell r="A144" t="str">
            <v>RATIOS</v>
          </cell>
        </row>
        <row r="166">
          <cell r="A166" t="str">
            <v>BRAZIL</v>
          </cell>
          <cell r="S166" t="str">
            <v>BRAZIL</v>
          </cell>
        </row>
        <row r="167">
          <cell r="A167" t="str">
            <v xml:space="preserve">JUNE 2001 ESTIMATES -   NON HYPER </v>
          </cell>
          <cell r="S167" t="str">
            <v xml:space="preserve">JUNE 2001 ESTIMATES -   NON HYPER </v>
          </cell>
        </row>
        <row r="168">
          <cell r="A168" t="str">
            <v>CASH GENERATION STATEMENT</v>
          </cell>
          <cell r="S168" t="str">
            <v>CASH GENERATION STATEMENT</v>
          </cell>
        </row>
        <row r="169">
          <cell r="A169" t="str">
            <v>{ Jan/May A - Jun/Dec E with E/R @ 2.30}</v>
          </cell>
          <cell r="S169" t="str">
            <v>{ Jan/May A - Jun/Dec E with E/R @ 2.30}</v>
          </cell>
        </row>
        <row r="170">
          <cell r="V170">
            <v>0</v>
          </cell>
        </row>
        <row r="172">
          <cell r="W172" t="str">
            <v xml:space="preserve">YEAR:  2001 LE  </v>
          </cell>
        </row>
        <row r="173">
          <cell r="A173" t="str">
            <v>(U.S. $ 000)</v>
          </cell>
          <cell r="E173" t="str">
            <v>JAN 01 A</v>
          </cell>
          <cell r="F173" t="str">
            <v>FEB 01 A</v>
          </cell>
          <cell r="G173" t="str">
            <v>MAR 01 A</v>
          </cell>
          <cell r="H173" t="str">
            <v>APR 01 A</v>
          </cell>
          <cell r="I173" t="str">
            <v>MAY 01 A</v>
          </cell>
          <cell r="J173" t="str">
            <v>JUN 01</v>
          </cell>
          <cell r="K173" t="str">
            <v>JUL 01</v>
          </cell>
          <cell r="L173" t="str">
            <v>AUG 01</v>
          </cell>
          <cell r="M173" t="str">
            <v>SEP 01</v>
          </cell>
          <cell r="N173" t="str">
            <v>OCT 01</v>
          </cell>
          <cell r="O173" t="str">
            <v>NOV 01</v>
          </cell>
          <cell r="P173" t="str">
            <v>DEC 01</v>
          </cell>
          <cell r="Q173" t="str">
            <v>F.YEAR</v>
          </cell>
          <cell r="S173" t="str">
            <v>(U.S. $ 000)</v>
          </cell>
          <cell r="W173" t="str">
            <v>Q1 A</v>
          </cell>
          <cell r="X173" t="str">
            <v>Q2 E</v>
          </cell>
          <cell r="Y173" t="str">
            <v>Q3 E</v>
          </cell>
          <cell r="Z173" t="str">
            <v>Q4 E</v>
          </cell>
          <cell r="AA173" t="str">
            <v>YEAR</v>
          </cell>
        </row>
        <row r="175">
          <cell r="A175" t="str">
            <v>OPERATING PROFIT</v>
          </cell>
          <cell r="E175">
            <v>3124.1372708456533</v>
          </cell>
          <cell r="F175">
            <v>6818</v>
          </cell>
          <cell r="G175">
            <v>11380</v>
          </cell>
          <cell r="H175">
            <v>9249</v>
          </cell>
          <cell r="I175">
            <v>1654</v>
          </cell>
          <cell r="J175">
            <v>7906</v>
          </cell>
          <cell r="K175">
            <v>3516</v>
          </cell>
          <cell r="L175">
            <v>6152</v>
          </cell>
          <cell r="M175">
            <v>9457</v>
          </cell>
          <cell r="N175">
            <v>2021</v>
          </cell>
          <cell r="O175">
            <v>8221</v>
          </cell>
          <cell r="P175">
            <v>13809</v>
          </cell>
          <cell r="Q175">
            <v>83307.137270845647</v>
          </cell>
          <cell r="S175" t="str">
            <v>OPERATING PROFIT</v>
          </cell>
          <cell r="W175">
            <v>21322.137270845655</v>
          </cell>
          <cell r="X175">
            <v>18809</v>
          </cell>
          <cell r="Y175">
            <v>19125</v>
          </cell>
          <cell r="Z175">
            <v>24050.999999999993</v>
          </cell>
          <cell r="AA175">
            <v>83307.137270845647</v>
          </cell>
        </row>
        <row r="176">
          <cell r="A176" t="str">
            <v xml:space="preserve">   % Sales</v>
          </cell>
          <cell r="E176">
            <v>0.14519688587723098</v>
          </cell>
          <cell r="F176">
            <v>0.22134926303486788</v>
          </cell>
          <cell r="G176">
            <v>0.2373899620342943</v>
          </cell>
          <cell r="H176">
            <v>0.26614295580110497</v>
          </cell>
          <cell r="I176">
            <v>7.2831351827388813E-2</v>
          </cell>
          <cell r="J176">
            <v>0.2192153056980452</v>
          </cell>
          <cell r="K176">
            <v>0.1197751660705161</v>
          </cell>
          <cell r="L176">
            <v>0.18424126261567489</v>
          </cell>
          <cell r="M176">
            <v>0.24226975790956834</v>
          </cell>
          <cell r="N176">
            <v>7.1026920643846206E-2</v>
          </cell>
          <cell r="O176">
            <v>0.22819630267029367</v>
          </cell>
          <cell r="P176">
            <v>0.31779163694106277</v>
          </cell>
          <cell r="Q176">
            <v>0.20646255607183175</v>
          </cell>
          <cell r="S176" t="str">
            <v xml:space="preserve">   % Sales</v>
          </cell>
          <cell r="W176">
            <v>0.21267573529795683</v>
          </cell>
          <cell r="X176">
            <v>0.20110770151934734</v>
          </cell>
          <cell r="Y176">
            <v>0.18790343973826157</v>
          </cell>
          <cell r="Z176">
            <v>0.22283268323867578</v>
          </cell>
          <cell r="AA176">
            <v>0.20646255607183175</v>
          </cell>
        </row>
        <row r="177">
          <cell r="A177" t="str">
            <v xml:space="preserve">DEPRECIATION </v>
          </cell>
          <cell r="E177">
            <v>894</v>
          </cell>
          <cell r="F177">
            <v>872</v>
          </cell>
          <cell r="G177">
            <v>826</v>
          </cell>
          <cell r="H177">
            <v>820</v>
          </cell>
          <cell r="I177">
            <v>740</v>
          </cell>
          <cell r="J177">
            <v>850</v>
          </cell>
          <cell r="K177">
            <v>855</v>
          </cell>
          <cell r="L177">
            <v>855</v>
          </cell>
          <cell r="M177">
            <v>862</v>
          </cell>
          <cell r="N177">
            <v>865</v>
          </cell>
          <cell r="O177">
            <v>865</v>
          </cell>
          <cell r="P177">
            <v>863</v>
          </cell>
          <cell r="Q177">
            <v>10167</v>
          </cell>
          <cell r="S177" t="str">
            <v xml:space="preserve">DEPRECIATION </v>
          </cell>
          <cell r="W177">
            <v>2592</v>
          </cell>
          <cell r="X177">
            <v>2410</v>
          </cell>
          <cell r="Y177">
            <v>2572</v>
          </cell>
          <cell r="Z177">
            <v>2593</v>
          </cell>
          <cell r="AA177">
            <v>10167</v>
          </cell>
        </row>
        <row r="178">
          <cell r="A178" t="str">
            <v xml:space="preserve">   % Sales</v>
          </cell>
          <cell r="E178">
            <v>4.1549395791788658E-2</v>
          </cell>
          <cell r="F178">
            <v>2.8309850009739627E-2</v>
          </cell>
          <cell r="G178">
            <v>1.7230589511452291E-2</v>
          </cell>
          <cell r="H178">
            <v>2.3595764272559851E-2</v>
          </cell>
          <cell r="I178">
            <v>3.2584764420959929E-2</v>
          </cell>
          <cell r="J178">
            <v>2.3568556772494108E-2</v>
          </cell>
          <cell r="K178">
            <v>2.9126213592233011E-2</v>
          </cell>
          <cell r="L178">
            <v>2.560570213530592E-2</v>
          </cell>
          <cell r="M178">
            <v>2.2082746253362366E-2</v>
          </cell>
          <cell r="N178">
            <v>3.0399943768890138E-2</v>
          </cell>
          <cell r="O178">
            <v>2.401043690667851E-2</v>
          </cell>
          <cell r="P178">
            <v>1.9860538973143396E-2</v>
          </cell>
          <cell r="Q178">
            <v>2.5197178493335658E-2</v>
          </cell>
          <cell r="S178" t="str">
            <v xml:space="preserve">   % Sales</v>
          </cell>
          <cell r="W178">
            <v>2.585367024374479E-2</v>
          </cell>
          <cell r="X178">
            <v>2.5767960054315867E-2</v>
          </cell>
          <cell r="Y178">
            <v>2.5269942327153398E-2</v>
          </cell>
          <cell r="Z178">
            <v>2.4024163138243168E-2</v>
          </cell>
          <cell r="AA178">
            <v>2.5197178493335658E-2</v>
          </cell>
        </row>
        <row r="179">
          <cell r="A179" t="str">
            <v>FUTURE ADV. REVERSAL</v>
          </cell>
          <cell r="S179" t="str">
            <v>FUTURE ADV. REVERSAL</v>
          </cell>
        </row>
        <row r="180">
          <cell r="A180" t="str">
            <v>CASH PROFITS</v>
          </cell>
          <cell r="E180">
            <v>4018.1372708456533</v>
          </cell>
          <cell r="F180">
            <v>7690</v>
          </cell>
          <cell r="G180">
            <v>12206</v>
          </cell>
          <cell r="H180">
            <v>10069</v>
          </cell>
          <cell r="I180">
            <v>2394</v>
          </cell>
          <cell r="J180">
            <v>8756</v>
          </cell>
          <cell r="K180">
            <v>4371</v>
          </cell>
          <cell r="L180">
            <v>7007</v>
          </cell>
          <cell r="M180">
            <v>10319</v>
          </cell>
          <cell r="N180">
            <v>2886</v>
          </cell>
          <cell r="O180">
            <v>9086</v>
          </cell>
          <cell r="P180">
            <v>14672</v>
          </cell>
          <cell r="Q180">
            <v>93474.137270845647</v>
          </cell>
          <cell r="S180" t="str">
            <v>CASH PROFITS</v>
          </cell>
          <cell r="W180">
            <v>23914.137270845655</v>
          </cell>
          <cell r="X180">
            <v>21219</v>
          </cell>
          <cell r="Y180">
            <v>21697</v>
          </cell>
          <cell r="Z180">
            <v>26643.999999999993</v>
          </cell>
          <cell r="AA180">
            <v>93474.137270845647</v>
          </cell>
        </row>
        <row r="181">
          <cell r="A181" t="str">
            <v xml:space="preserve">   % Sales</v>
          </cell>
          <cell r="E181">
            <v>0.18674628166901963</v>
          </cell>
          <cell r="F181">
            <v>0.2496591130446075</v>
          </cell>
          <cell r="G181">
            <v>0.25462055154574659</v>
          </cell>
          <cell r="H181">
            <v>0.2897387200736648</v>
          </cell>
          <cell r="I181">
            <v>0.10541611624834875</v>
          </cell>
          <cell r="J181">
            <v>0.24278386247053929</v>
          </cell>
          <cell r="K181">
            <v>0.14890137966274911</v>
          </cell>
          <cell r="L181">
            <v>0.2098469647509808</v>
          </cell>
          <cell r="M181">
            <v>0.26435250416293071</v>
          </cell>
          <cell r="N181">
            <v>0.10142686441273635</v>
          </cell>
          <cell r="O181">
            <v>0.25220673957697221</v>
          </cell>
          <cell r="P181">
            <v>0.33765217591420615</v>
          </cell>
          <cell r="Q181">
            <v>0.23165973456516742</v>
          </cell>
          <cell r="S181" t="str">
            <v xml:space="preserve">   % Sales</v>
          </cell>
          <cell r="W181">
            <v>0.2385294055417016</v>
          </cell>
          <cell r="X181">
            <v>0.22687566157366321</v>
          </cell>
          <cell r="Y181">
            <v>0.21317338206541495</v>
          </cell>
          <cell r="Z181">
            <v>0.24685684637691896</v>
          </cell>
          <cell r="AA181">
            <v>0.23165973456516742</v>
          </cell>
        </row>
        <row r="183">
          <cell r="A183" t="str">
            <v>OTHER (EXPENSE)/INCOME</v>
          </cell>
          <cell r="E183">
            <v>-122</v>
          </cell>
          <cell r="F183">
            <v>-386</v>
          </cell>
          <cell r="G183">
            <v>-558</v>
          </cell>
          <cell r="H183">
            <v>258</v>
          </cell>
          <cell r="I183">
            <v>-201</v>
          </cell>
          <cell r="J183">
            <v>-457</v>
          </cell>
          <cell r="K183">
            <v>-54</v>
          </cell>
          <cell r="L183">
            <v>-414</v>
          </cell>
          <cell r="M183">
            <v>-442</v>
          </cell>
          <cell r="N183">
            <v>-46</v>
          </cell>
          <cell r="O183">
            <v>-428</v>
          </cell>
          <cell r="P183">
            <v>-196</v>
          </cell>
          <cell r="Q183">
            <v>-3046</v>
          </cell>
          <cell r="S183" t="str">
            <v>OTHER (EXPENSE)/INCOME</v>
          </cell>
          <cell r="W183">
            <v>-1066</v>
          </cell>
          <cell r="X183">
            <v>-400</v>
          </cell>
          <cell r="Y183">
            <v>-910</v>
          </cell>
          <cell r="Z183">
            <v>-670</v>
          </cell>
          <cell r="AA183">
            <v>-3046</v>
          </cell>
        </row>
        <row r="184">
          <cell r="A184" t="str">
            <v>INTEREST (EXPENSE)/INCOME</v>
          </cell>
          <cell r="E184">
            <v>-3302</v>
          </cell>
          <cell r="F184">
            <v>-2028</v>
          </cell>
          <cell r="G184">
            <v>-4882</v>
          </cell>
          <cell r="H184">
            <v>-2417</v>
          </cell>
          <cell r="I184">
            <v>-2530</v>
          </cell>
          <cell r="J184">
            <v>-4231</v>
          </cell>
          <cell r="K184">
            <v>-2282</v>
          </cell>
          <cell r="L184">
            <v>-2349</v>
          </cell>
          <cell r="M184">
            <v>-4545</v>
          </cell>
          <cell r="N184">
            <v>-2395</v>
          </cell>
          <cell r="O184">
            <v>-2347</v>
          </cell>
          <cell r="P184">
            <v>-6619</v>
          </cell>
          <cell r="Q184">
            <v>-39927</v>
          </cell>
          <cell r="S184" t="str">
            <v>INTEREST (EXPENSE)/INCOME</v>
          </cell>
          <cell r="W184">
            <v>-10212</v>
          </cell>
          <cell r="X184">
            <v>-9178</v>
          </cell>
          <cell r="Y184">
            <v>-9176</v>
          </cell>
          <cell r="Z184">
            <v>-11361</v>
          </cell>
          <cell r="AA184">
            <v>-39927</v>
          </cell>
        </row>
        <row r="185">
          <cell r="A185" t="str">
            <v>INCOME TAX PAYMENTS</v>
          </cell>
          <cell r="E185">
            <v>-1</v>
          </cell>
          <cell r="F185">
            <v>-1</v>
          </cell>
          <cell r="G185">
            <v>-3</v>
          </cell>
          <cell r="H185">
            <v>0</v>
          </cell>
          <cell r="I185">
            <v>-1</v>
          </cell>
          <cell r="J185">
            <v>0</v>
          </cell>
          <cell r="K185">
            <v>-1422</v>
          </cell>
          <cell r="L185">
            <v>0</v>
          </cell>
          <cell r="M185">
            <v>0</v>
          </cell>
          <cell r="N185">
            <v>0</v>
          </cell>
          <cell r="O185">
            <v>-1422</v>
          </cell>
          <cell r="P185">
            <v>0</v>
          </cell>
          <cell r="Q185">
            <v>-2850</v>
          </cell>
          <cell r="S185" t="str">
            <v>INCOME TAX PAYMENTS</v>
          </cell>
          <cell r="W185">
            <v>-5</v>
          </cell>
          <cell r="X185">
            <v>-1</v>
          </cell>
          <cell r="Y185">
            <v>-1422</v>
          </cell>
          <cell r="Z185">
            <v>-1422</v>
          </cell>
          <cell r="AA185">
            <v>-2850</v>
          </cell>
        </row>
        <row r="186">
          <cell r="A186" t="str">
            <v xml:space="preserve">  % Sales</v>
          </cell>
          <cell r="E186">
            <v>-4.647583421900297E-5</v>
          </cell>
          <cell r="F186">
            <v>-3.2465424323095901E-5</v>
          </cell>
          <cell r="G186">
            <v>-6.2580833576703242E-5</v>
          </cell>
          <cell r="H186">
            <v>0</v>
          </cell>
          <cell r="I186">
            <v>-4.4033465433729633E-5</v>
          </cell>
          <cell r="J186">
            <v>0</v>
          </cell>
          <cell r="K186">
            <v>-4.8441492079713849E-2</v>
          </cell>
          <cell r="L186">
            <v>0</v>
          </cell>
          <cell r="M186">
            <v>0</v>
          </cell>
          <cell r="N186">
            <v>0</v>
          </cell>
          <cell r="O186">
            <v>-3.9471492810747792E-2</v>
          </cell>
          <cell r="P186">
            <v>0</v>
          </cell>
          <cell r="Q186">
            <v>-7.0632397665001106E-3</v>
          </cell>
          <cell r="S186" t="str">
            <v xml:space="preserve">  % Sales</v>
          </cell>
          <cell r="W186">
            <v>-4.9872049081297823E-5</v>
          </cell>
          <cell r="X186">
            <v>-1.0692099607599945E-5</v>
          </cell>
          <cell r="Y186">
            <v>-1.3971173401715447E-2</v>
          </cell>
          <cell r="Z186">
            <v>-1.317483994700416E-2</v>
          </cell>
          <cell r="AA186">
            <v>-7.0632397665001106E-3</v>
          </cell>
        </row>
        <row r="188">
          <cell r="A188" t="str">
            <v>WORKING CAPITAL</v>
          </cell>
          <cell r="S188" t="str">
            <v>WORKING CAPITAL</v>
          </cell>
        </row>
        <row r="189">
          <cell r="A189" t="str">
            <v xml:space="preserve">  Receivables</v>
          </cell>
          <cell r="E189">
            <v>36971</v>
          </cell>
          <cell r="F189">
            <v>-7939</v>
          </cell>
          <cell r="G189">
            <v>-16941</v>
          </cell>
          <cell r="H189">
            <v>9404</v>
          </cell>
          <cell r="I189">
            <v>10622</v>
          </cell>
          <cell r="J189">
            <v>-11979</v>
          </cell>
          <cell r="K189">
            <v>6271</v>
          </cell>
          <cell r="L189">
            <v>-2373</v>
          </cell>
          <cell r="M189">
            <v>-7660</v>
          </cell>
          <cell r="N189">
            <v>12472</v>
          </cell>
          <cell r="O189">
            <v>-7207</v>
          </cell>
          <cell r="P189">
            <v>-11571</v>
          </cell>
          <cell r="Q189">
            <v>10070</v>
          </cell>
          <cell r="S189" t="str">
            <v xml:space="preserve">  Receivables</v>
          </cell>
          <cell r="W189">
            <v>12091</v>
          </cell>
          <cell r="X189">
            <v>8047</v>
          </cell>
          <cell r="Y189">
            <v>-3762</v>
          </cell>
          <cell r="Z189">
            <v>-6306</v>
          </cell>
          <cell r="AA189">
            <v>10070</v>
          </cell>
        </row>
        <row r="190">
          <cell r="A190" t="str">
            <v xml:space="preserve">  Inventory</v>
          </cell>
          <cell r="E190">
            <v>-7691</v>
          </cell>
          <cell r="F190">
            <v>3062</v>
          </cell>
          <cell r="G190">
            <v>7318</v>
          </cell>
          <cell r="H190">
            <v>-1615</v>
          </cell>
          <cell r="I190">
            <v>-3503</v>
          </cell>
          <cell r="J190">
            <v>2089</v>
          </cell>
          <cell r="K190">
            <v>-2481</v>
          </cell>
          <cell r="L190">
            <v>630</v>
          </cell>
          <cell r="M190">
            <v>2472</v>
          </cell>
          <cell r="N190">
            <v>-4458</v>
          </cell>
          <cell r="O190">
            <v>1408</v>
          </cell>
          <cell r="P190">
            <v>6024</v>
          </cell>
          <cell r="Q190">
            <v>3255</v>
          </cell>
          <cell r="S190" t="str">
            <v xml:space="preserve">  Inventory</v>
          </cell>
          <cell r="W190">
            <v>2689</v>
          </cell>
          <cell r="X190">
            <v>-3029</v>
          </cell>
          <cell r="Y190">
            <v>621</v>
          </cell>
          <cell r="Z190">
            <v>2974</v>
          </cell>
          <cell r="AA190">
            <v>3255</v>
          </cell>
        </row>
        <row r="191">
          <cell r="A191" t="str">
            <v xml:space="preserve">  Payables</v>
          </cell>
          <cell r="E191">
            <v>-5093</v>
          </cell>
          <cell r="F191">
            <v>-3446</v>
          </cell>
          <cell r="G191">
            <v>4078</v>
          </cell>
          <cell r="H191">
            <v>1135</v>
          </cell>
          <cell r="I191">
            <v>-213</v>
          </cell>
          <cell r="J191">
            <v>248</v>
          </cell>
          <cell r="K191">
            <v>1297</v>
          </cell>
          <cell r="L191">
            <v>-782</v>
          </cell>
          <cell r="M191">
            <v>-1240</v>
          </cell>
          <cell r="N191">
            <v>2719</v>
          </cell>
          <cell r="O191">
            <v>-947</v>
          </cell>
          <cell r="P191">
            <v>-3761</v>
          </cell>
          <cell r="Q191">
            <v>-6005</v>
          </cell>
          <cell r="S191" t="str">
            <v xml:space="preserve">  Payables</v>
          </cell>
          <cell r="W191">
            <v>-4461</v>
          </cell>
          <cell r="X191">
            <v>1170</v>
          </cell>
          <cell r="Y191">
            <v>-725</v>
          </cell>
          <cell r="Z191">
            <v>-1989</v>
          </cell>
          <cell r="AA191">
            <v>-6005</v>
          </cell>
        </row>
        <row r="192">
          <cell r="A192" t="str">
            <v xml:space="preserve">  Other</v>
          </cell>
          <cell r="E192">
            <v>-14860</v>
          </cell>
          <cell r="F192">
            <v>2339</v>
          </cell>
          <cell r="G192">
            <v>7830</v>
          </cell>
          <cell r="H192">
            <v>-4599</v>
          </cell>
          <cell r="I192">
            <v>1941</v>
          </cell>
          <cell r="J192">
            <v>10874</v>
          </cell>
          <cell r="K192">
            <v>360</v>
          </cell>
          <cell r="L192">
            <v>-1640</v>
          </cell>
          <cell r="M192">
            <v>2460</v>
          </cell>
          <cell r="N192">
            <v>-1485</v>
          </cell>
          <cell r="O192">
            <v>1559</v>
          </cell>
          <cell r="P192">
            <v>2019</v>
          </cell>
          <cell r="Q192">
            <v>6798</v>
          </cell>
          <cell r="S192" t="str">
            <v xml:space="preserve">  Other</v>
          </cell>
          <cell r="W192">
            <v>-4691</v>
          </cell>
          <cell r="X192">
            <v>8216</v>
          </cell>
          <cell r="Y192">
            <v>1180</v>
          </cell>
          <cell r="Z192">
            <v>2093</v>
          </cell>
          <cell r="AA192">
            <v>6798</v>
          </cell>
        </row>
        <row r="193">
          <cell r="A193" t="str">
            <v>NET WORKING CAPITAL</v>
          </cell>
          <cell r="E193">
            <v>9327</v>
          </cell>
          <cell r="F193">
            <v>-5984</v>
          </cell>
          <cell r="G193">
            <v>2285</v>
          </cell>
          <cell r="H193">
            <v>4325</v>
          </cell>
          <cell r="I193">
            <v>8847</v>
          </cell>
          <cell r="J193">
            <v>1232</v>
          </cell>
          <cell r="K193">
            <v>5447</v>
          </cell>
          <cell r="L193">
            <v>-4165</v>
          </cell>
          <cell r="M193">
            <v>-3968</v>
          </cell>
          <cell r="N193">
            <v>9248</v>
          </cell>
          <cell r="O193">
            <v>-5187</v>
          </cell>
          <cell r="P193">
            <v>-7289</v>
          </cell>
          <cell r="Q193">
            <v>14118</v>
          </cell>
          <cell r="S193" t="str">
            <v>NET WORKING CAPITAL</v>
          </cell>
          <cell r="W193">
            <v>5628</v>
          </cell>
          <cell r="X193">
            <v>14404</v>
          </cell>
          <cell r="Y193">
            <v>-2686</v>
          </cell>
          <cell r="Z193">
            <v>-3228</v>
          </cell>
          <cell r="AA193">
            <v>14118</v>
          </cell>
        </row>
        <row r="194">
          <cell r="A194" t="str">
            <v xml:space="preserve">   % Sales</v>
          </cell>
          <cell r="E194">
            <v>0.43348010576064072</v>
          </cell>
          <cell r="F194">
            <v>-0.19427309914940588</v>
          </cell>
          <cell r="G194">
            <v>4.7665734907588971E-2</v>
          </cell>
          <cell r="H194">
            <v>0.12445326887661141</v>
          </cell>
          <cell r="I194">
            <v>0.38956406869220606</v>
          </cell>
          <cell r="J194">
            <v>3.4160543463191459E-2</v>
          </cell>
          <cell r="K194">
            <v>0.18555612331800375</v>
          </cell>
          <cell r="L194">
            <v>-0.12473420981701656</v>
          </cell>
          <cell r="M194">
            <v>-0.10165236326373767</v>
          </cell>
          <cell r="N194">
            <v>0.32501581499964854</v>
          </cell>
          <cell r="O194">
            <v>-0.14397934824848721</v>
          </cell>
          <cell r="P194">
            <v>-0.16774445953098752</v>
          </cell>
          <cell r="Q194">
            <v>3.4989059306473183E-2</v>
          </cell>
          <cell r="S194" t="str">
            <v xml:space="preserve">   % Sales</v>
          </cell>
          <cell r="W194">
            <v>5.6135978445908827E-2</v>
          </cell>
          <cell r="X194">
            <v>0.15400900274786961</v>
          </cell>
          <cell r="Y194">
            <v>-2.6389994203240289E-2</v>
          </cell>
          <cell r="Z194">
            <v>-2.9907442580119147E-2</v>
          </cell>
          <cell r="AA194">
            <v>3.4989059306473183E-2</v>
          </cell>
        </row>
        <row r="196">
          <cell r="A196" t="str">
            <v>CAPITAL EXPENDITURES</v>
          </cell>
          <cell r="E196">
            <v>-1186</v>
          </cell>
          <cell r="F196">
            <v>-597</v>
          </cell>
          <cell r="G196">
            <v>-1240</v>
          </cell>
          <cell r="H196">
            <v>-893</v>
          </cell>
          <cell r="I196">
            <v>-2476</v>
          </cell>
          <cell r="J196">
            <v>-3751</v>
          </cell>
          <cell r="K196">
            <v>-4182</v>
          </cell>
          <cell r="L196">
            <v>-3064</v>
          </cell>
          <cell r="M196">
            <v>-3409</v>
          </cell>
          <cell r="N196">
            <v>-3028</v>
          </cell>
          <cell r="O196">
            <v>-2669</v>
          </cell>
          <cell r="P196">
            <v>-3483</v>
          </cell>
          <cell r="Q196">
            <v>-29978</v>
          </cell>
          <cell r="S196" t="str">
            <v>CAPITAL EXPENDITURES</v>
          </cell>
          <cell r="W196">
            <v>-3023</v>
          </cell>
          <cell r="X196">
            <v>-7120</v>
          </cell>
          <cell r="Y196">
            <v>-10655</v>
          </cell>
          <cell r="Z196">
            <v>-9180</v>
          </cell>
          <cell r="AA196">
            <v>-29978</v>
          </cell>
        </row>
        <row r="197">
          <cell r="A197" t="str">
            <v xml:space="preserve">   % Sales</v>
          </cell>
          <cell r="E197">
            <v>-5.5120339383737525E-2</v>
          </cell>
          <cell r="F197">
            <v>-1.9381858320888255E-2</v>
          </cell>
          <cell r="G197">
            <v>-2.5866744545037339E-2</v>
          </cell>
          <cell r="H197">
            <v>-2.569636279926335E-2</v>
          </cell>
          <cell r="I197">
            <v>-0.10902686041391457</v>
          </cell>
          <cell r="J197">
            <v>-0.104006654651324</v>
          </cell>
          <cell r="K197">
            <v>-0.14246295350025551</v>
          </cell>
          <cell r="L197">
            <v>-9.17612530322542E-2</v>
          </cell>
          <cell r="M197">
            <v>-8.7331881644677853E-2</v>
          </cell>
          <cell r="N197">
            <v>-0.10641737541294721</v>
          </cell>
          <cell r="O197">
            <v>-7.4085382779103981E-2</v>
          </cell>
          <cell r="P197">
            <v>-8.0155570386394495E-2</v>
          </cell>
          <cell r="Q197">
            <v>-7.4295369024610633E-2</v>
          </cell>
          <cell r="S197" t="str">
            <v xml:space="preserve">   % Sales</v>
          </cell>
          <cell r="W197">
            <v>-3.0152640874552664E-2</v>
          </cell>
          <cell r="X197">
            <v>-7.6127749206111608E-2</v>
          </cell>
          <cell r="Y197">
            <v>-0.10468555034829684</v>
          </cell>
          <cell r="Z197">
            <v>-8.5052764214836984E-2</v>
          </cell>
          <cell r="AA197">
            <v>-7.4295369024610633E-2</v>
          </cell>
        </row>
        <row r="198">
          <cell r="A198" t="str">
            <v>OTHER BALANCE SHEET</v>
          </cell>
          <cell r="E198">
            <v>-688.13727084565289</v>
          </cell>
          <cell r="F198">
            <v>-2543</v>
          </cell>
          <cell r="G198">
            <v>-4646</v>
          </cell>
          <cell r="H198">
            <v>-1017</v>
          </cell>
          <cell r="I198">
            <v>-4776</v>
          </cell>
          <cell r="J198">
            <v>1489</v>
          </cell>
          <cell r="K198">
            <v>-747</v>
          </cell>
          <cell r="L198">
            <v>200</v>
          </cell>
          <cell r="M198">
            <v>199</v>
          </cell>
          <cell r="N198">
            <v>-720</v>
          </cell>
          <cell r="O198">
            <v>202</v>
          </cell>
          <cell r="P198">
            <v>205.89999999996508</v>
          </cell>
          <cell r="Q198">
            <v>-12841.237270845688</v>
          </cell>
          <cell r="S198" t="str">
            <v>OTHER BALANCE SHEET</v>
          </cell>
          <cell r="W198">
            <v>-7877.1372708456547</v>
          </cell>
          <cell r="X198">
            <v>-4304</v>
          </cell>
          <cell r="Y198">
            <v>-348</v>
          </cell>
          <cell r="Z198">
            <v>-312.10000000002765</v>
          </cell>
          <cell r="AA198">
            <v>-12841.237270845682</v>
          </cell>
        </row>
        <row r="200">
          <cell r="A200" t="str">
            <v>CTA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S200" t="str">
            <v>CTA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2">
          <cell r="A202" t="str">
            <v>CASH GENERATED</v>
          </cell>
          <cell r="E202">
            <v>8046</v>
          </cell>
          <cell r="F202">
            <v>-3849</v>
          </cell>
          <cell r="G202">
            <v>3162</v>
          </cell>
          <cell r="H202">
            <v>10325</v>
          </cell>
          <cell r="I202">
            <v>1257</v>
          </cell>
          <cell r="J202">
            <v>3038</v>
          </cell>
          <cell r="K202">
            <v>1131</v>
          </cell>
          <cell r="L202">
            <v>-2785</v>
          </cell>
          <cell r="M202">
            <v>-1846</v>
          </cell>
          <cell r="N202">
            <v>5945</v>
          </cell>
          <cell r="O202">
            <v>-2765</v>
          </cell>
          <cell r="P202">
            <v>-2709.1000000000349</v>
          </cell>
          <cell r="Q202">
            <v>18949.899999999965</v>
          </cell>
          <cell r="S202" t="str">
            <v>CASH GENERATED</v>
          </cell>
          <cell r="W202">
            <v>7359</v>
          </cell>
          <cell r="X202">
            <v>14620</v>
          </cell>
          <cell r="Y202">
            <v>-3500</v>
          </cell>
          <cell r="Z202">
            <v>470.89999999996508</v>
          </cell>
          <cell r="AA202">
            <v>18949.899999999965</v>
          </cell>
        </row>
        <row r="203">
          <cell r="A203" t="str">
            <v xml:space="preserve">   % Sales</v>
          </cell>
          <cell r="E203">
            <v>0.37394456212609789</v>
          </cell>
          <cell r="F203">
            <v>-0.12495941821959614</v>
          </cell>
          <cell r="G203">
            <v>6.5960198589845212E-2</v>
          </cell>
          <cell r="H203">
            <v>0.29710520257826889</v>
          </cell>
          <cell r="I203">
            <v>5.5350066050198148E-2</v>
          </cell>
          <cell r="J203">
            <v>8.4236794676278939E-2</v>
          </cell>
          <cell r="K203">
            <v>3.8528359734287171E-2</v>
          </cell>
          <cell r="L203">
            <v>-8.3405708124943842E-2</v>
          </cell>
          <cell r="M203">
            <v>-4.7290892788523123E-2</v>
          </cell>
          <cell r="N203">
            <v>0.20893371757925072</v>
          </cell>
          <cell r="O203">
            <v>-7.6750124909787373E-2</v>
          </cell>
          <cell r="P203">
            <v>-6.234552274871781E-2</v>
          </cell>
          <cell r="Q203">
            <v>4.6964100789894811E-2</v>
          </cell>
          <cell r="S203" t="str">
            <v xml:space="preserve">   % Sales</v>
          </cell>
          <cell r="W203">
            <v>7.340168183785413E-2</v>
          </cell>
          <cell r="X203">
            <v>0.1563184962631112</v>
          </cell>
          <cell r="Y203">
            <v>-3.4387557599158979E-2</v>
          </cell>
          <cell r="Z203">
            <v>4.3628917939829807E-3</v>
          </cell>
          <cell r="AA203">
            <v>4.6964100789894811E-2</v>
          </cell>
        </row>
        <row r="205">
          <cell r="A205" t="str">
            <v>MEMO: EXCLUDING INTEREST</v>
          </cell>
          <cell r="E205">
            <v>11348</v>
          </cell>
          <cell r="F205">
            <v>-1821</v>
          </cell>
          <cell r="G205">
            <v>8044</v>
          </cell>
          <cell r="H205">
            <v>12742</v>
          </cell>
          <cell r="I205">
            <v>3787</v>
          </cell>
          <cell r="J205">
            <v>7269</v>
          </cell>
          <cell r="K205">
            <v>3413</v>
          </cell>
          <cell r="L205">
            <v>-436</v>
          </cell>
          <cell r="M205">
            <v>2699</v>
          </cell>
          <cell r="N205">
            <v>8340</v>
          </cell>
          <cell r="O205">
            <v>-418</v>
          </cell>
          <cell r="P205">
            <v>3909.8999999999651</v>
          </cell>
          <cell r="Q205">
            <v>58876.899999999965</v>
          </cell>
          <cell r="S205" t="str">
            <v>MEMO: EXCLUDING INTEREST</v>
          </cell>
          <cell r="W205">
            <v>17571</v>
          </cell>
          <cell r="X205">
            <v>23798</v>
          </cell>
          <cell r="Y205">
            <v>5676</v>
          </cell>
          <cell r="Z205">
            <v>11831.899999999965</v>
          </cell>
          <cell r="AA205">
            <v>58876.899999999965</v>
          </cell>
        </row>
        <row r="206">
          <cell r="A206" t="str">
            <v xml:space="preserve">   % Sales</v>
          </cell>
          <cell r="E206">
            <v>0.52740776671724576</v>
          </cell>
          <cell r="F206">
            <v>-5.9119537692357636E-2</v>
          </cell>
          <cell r="G206">
            <v>0.16780007509700029</v>
          </cell>
          <cell r="H206">
            <v>0.36665515653775321</v>
          </cell>
          <cell r="I206">
            <v>0.16675473359753412</v>
          </cell>
          <cell r="J206">
            <v>0.2015527519755996</v>
          </cell>
          <cell r="K206">
            <v>0.11626639414069154</v>
          </cell>
          <cell r="L206">
            <v>-1.3057410679524423E-2</v>
          </cell>
          <cell r="M206">
            <v>6.9143076726015121E-2</v>
          </cell>
          <cell r="N206">
            <v>0.29310466015322978</v>
          </cell>
          <cell r="O206">
            <v>-1.1602731360683951E-2</v>
          </cell>
          <cell r="P206">
            <v>8.9979978367430671E-2</v>
          </cell>
          <cell r="Q206">
            <v>0.14591637242394742</v>
          </cell>
          <cell r="S206" t="str">
            <v xml:space="preserve">   % Sales</v>
          </cell>
          <cell r="W206">
            <v>0.1752603548814968</v>
          </cell>
          <cell r="X206">
            <v>0.25445058646166346</v>
          </cell>
          <cell r="Y206">
            <v>5.5766793409378963E-2</v>
          </cell>
          <cell r="Z206">
            <v>0.10962263626509006</v>
          </cell>
          <cell r="AA206">
            <v>0.14591637242394742</v>
          </cell>
        </row>
        <row r="208">
          <cell r="A208" t="str">
            <v>CASH REMIT PAID TO CORP.</v>
          </cell>
          <cell r="S208" t="str">
            <v>CASH REMIT PAID TO CORP.</v>
          </cell>
        </row>
        <row r="209">
          <cell r="A209" t="str">
            <v xml:space="preserve">  Net</v>
          </cell>
          <cell r="E209">
            <v>-253</v>
          </cell>
          <cell r="F209">
            <v>-137</v>
          </cell>
          <cell r="G209">
            <v>-154</v>
          </cell>
          <cell r="H209">
            <v>-211</v>
          </cell>
          <cell r="I209">
            <v>-235</v>
          </cell>
          <cell r="J209">
            <v>-100</v>
          </cell>
          <cell r="K209">
            <v>-8239</v>
          </cell>
          <cell r="L209">
            <v>-167</v>
          </cell>
          <cell r="M209">
            <v>-180</v>
          </cell>
          <cell r="N209">
            <v>-207</v>
          </cell>
          <cell r="O209">
            <v>-8201</v>
          </cell>
          <cell r="P209">
            <v>-189</v>
          </cell>
          <cell r="Q209">
            <v>-18273</v>
          </cell>
          <cell r="S209" t="str">
            <v xml:space="preserve">  Net</v>
          </cell>
          <cell r="W209">
            <v>-544</v>
          </cell>
          <cell r="X209">
            <v>-546</v>
          </cell>
          <cell r="Y209">
            <v>-8586</v>
          </cell>
          <cell r="Z209">
            <v>-8597</v>
          </cell>
          <cell r="AA209">
            <v>-18273</v>
          </cell>
        </row>
        <row r="210">
          <cell r="A210" t="str">
            <v xml:space="preserve">  W/H Tax</v>
          </cell>
          <cell r="E210">
            <v>-44</v>
          </cell>
          <cell r="F210">
            <v>-42</v>
          </cell>
          <cell r="G210">
            <v>-27</v>
          </cell>
          <cell r="H210">
            <v>-37</v>
          </cell>
          <cell r="I210">
            <v>-42</v>
          </cell>
          <cell r="J210">
            <v>-18</v>
          </cell>
          <cell r="K210">
            <v>-32</v>
          </cell>
          <cell r="L210">
            <v>-30</v>
          </cell>
          <cell r="M210">
            <v>-32</v>
          </cell>
          <cell r="N210">
            <v>-36</v>
          </cell>
          <cell r="O210">
            <v>-25</v>
          </cell>
          <cell r="P210">
            <v>-33</v>
          </cell>
          <cell r="Q210">
            <v>-398</v>
          </cell>
          <cell r="S210" t="str">
            <v xml:space="preserve">  W/H Tax</v>
          </cell>
          <cell r="W210">
            <v>-113</v>
          </cell>
          <cell r="X210">
            <v>-97</v>
          </cell>
          <cell r="Y210">
            <v>-94</v>
          </cell>
          <cell r="Z210">
            <v>-94</v>
          </cell>
          <cell r="AA210">
            <v>-398</v>
          </cell>
        </row>
        <row r="211">
          <cell r="A211" t="str">
            <v xml:space="preserve">  Gross</v>
          </cell>
          <cell r="E211">
            <v>-297</v>
          </cell>
          <cell r="F211">
            <v>-179</v>
          </cell>
          <cell r="G211">
            <v>-181</v>
          </cell>
          <cell r="H211">
            <v>-248</v>
          </cell>
          <cell r="I211">
            <v>-277</v>
          </cell>
          <cell r="J211">
            <v>-118</v>
          </cell>
          <cell r="K211">
            <v>-8271</v>
          </cell>
          <cell r="L211">
            <v>-197</v>
          </cell>
          <cell r="M211">
            <v>-212</v>
          </cell>
          <cell r="N211">
            <v>-243</v>
          </cell>
          <cell r="O211">
            <v>-8226</v>
          </cell>
          <cell r="P211">
            <v>-222</v>
          </cell>
          <cell r="Q211">
            <v>-18671</v>
          </cell>
          <cell r="S211" t="str">
            <v xml:space="preserve">  Gross</v>
          </cell>
          <cell r="W211">
            <v>-657</v>
          </cell>
          <cell r="X211">
            <v>-643</v>
          </cell>
          <cell r="Y211">
            <v>-8680</v>
          </cell>
          <cell r="Z211">
            <v>-8691</v>
          </cell>
          <cell r="AA211">
            <v>-18671</v>
          </cell>
        </row>
        <row r="212">
          <cell r="A212" t="str">
            <v xml:space="preserve">  % Sales</v>
          </cell>
          <cell r="E212">
            <v>-1.3803322763043883E-2</v>
          </cell>
          <cell r="F212">
            <v>-5.8113109538341663E-3</v>
          </cell>
          <cell r="G212">
            <v>-3.7757102924610955E-3</v>
          </cell>
          <cell r="H212">
            <v>-7.1362799263351749E-3</v>
          </cell>
          <cell r="I212">
            <v>-1.2197269925143108E-2</v>
          </cell>
          <cell r="J212">
            <v>-3.2718702342991821E-3</v>
          </cell>
          <cell r="K212">
            <v>-0.28175779253960143</v>
          </cell>
          <cell r="L212">
            <v>-5.8997933574915394E-3</v>
          </cell>
          <cell r="M212">
            <v>-5.4310234405021132E-3</v>
          </cell>
          <cell r="N212">
            <v>-8.5400998102200046E-3</v>
          </cell>
          <cell r="O212">
            <v>-0.22833509132293345</v>
          </cell>
          <cell r="P212">
            <v>-5.1089683105884518E-3</v>
          </cell>
          <cell r="Q212">
            <v>-4.6272894624674939E-2</v>
          </cell>
          <cell r="S212" t="str">
            <v xml:space="preserve">  % Sales</v>
          </cell>
          <cell r="W212">
            <v>-6.5531872492825341E-3</v>
          </cell>
          <cell r="X212">
            <v>-6.8750200476867642E-3</v>
          </cell>
          <cell r="Y212">
            <v>-8.5281142845914273E-2</v>
          </cell>
          <cell r="Z212">
            <v>-8.0522175794242729E-2</v>
          </cell>
          <cell r="AA212">
            <v>-4.6272894624674939E-2</v>
          </cell>
        </row>
        <row r="213">
          <cell r="A213" t="str">
            <v xml:space="preserve">  % NPAT</v>
          </cell>
          <cell r="E213">
            <v>-0.36049694869053667</v>
          </cell>
          <cell r="F213">
            <v>5.2647058823529415E-2</v>
          </cell>
          <cell r="G213">
            <v>2.6220483847602491E-2</v>
          </cell>
          <cell r="H213">
            <v>4.1701698335295107E-2</v>
          </cell>
          <cell r="I213">
            <v>-0.15901262916188288</v>
          </cell>
          <cell r="J213">
            <v>2.4229979466119097E-2</v>
          </cell>
          <cell r="K213">
            <v>30.520295202952031</v>
          </cell>
          <cell r="L213">
            <v>7.8831532613045222E-2</v>
          </cell>
          <cell r="M213">
            <v>3.6507663165145511E-2</v>
          </cell>
          <cell r="N213">
            <v>-0.18395155185465556</v>
          </cell>
          <cell r="O213">
            <v>1.8055311676909569</v>
          </cell>
          <cell r="P213">
            <v>2.1542940320232896E-2</v>
          </cell>
          <cell r="Q213">
            <v>0.45907248365498649</v>
          </cell>
          <cell r="S213" t="str">
            <v xml:space="preserve">  % NPAT</v>
          </cell>
          <cell r="W213">
            <v>6.9310105047290613E-2</v>
          </cell>
          <cell r="X213">
            <v>7.0853994490358133E-2</v>
          </cell>
          <cell r="Y213">
            <v>1.012008860907077</v>
          </cell>
          <cell r="Z213">
            <v>0.64187592319054654</v>
          </cell>
          <cell r="AA213">
            <v>0.45907248365498649</v>
          </cell>
        </row>
        <row r="215">
          <cell r="A215" t="str">
            <v>ACQUISITION/DIVEST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S215" t="str">
            <v>ACQUISITION/DIVEST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7">
          <cell r="A217" t="str">
            <v>TOTAL CASH/DEBT CHANGE</v>
          </cell>
          <cell r="E217">
            <v>7749</v>
          </cell>
          <cell r="F217">
            <v>-4028</v>
          </cell>
          <cell r="G217">
            <v>2981</v>
          </cell>
          <cell r="H217">
            <v>10077</v>
          </cell>
          <cell r="I217">
            <v>980</v>
          </cell>
          <cell r="J217">
            <v>2920</v>
          </cell>
          <cell r="K217">
            <v>-7140</v>
          </cell>
          <cell r="L217">
            <v>-2982</v>
          </cell>
          <cell r="M217">
            <v>-2058</v>
          </cell>
          <cell r="N217">
            <v>5702</v>
          </cell>
          <cell r="O217">
            <v>-10991</v>
          </cell>
          <cell r="P217">
            <v>-2931.1000000000349</v>
          </cell>
          <cell r="Q217">
            <v>278.89999999996508</v>
          </cell>
          <cell r="S217" t="str">
            <v>TOTAL CASH/DEBT CHANGE</v>
          </cell>
          <cell r="W217">
            <v>6702</v>
          </cell>
          <cell r="X217">
            <v>13977</v>
          </cell>
          <cell r="Y217">
            <v>-12180</v>
          </cell>
          <cell r="Z217">
            <v>-8220.1000000000349</v>
          </cell>
          <cell r="AA217">
            <v>278.89999999996508</v>
          </cell>
        </row>
        <row r="218">
          <cell r="A218" t="str">
            <v xml:space="preserve">   % Sales</v>
          </cell>
          <cell r="E218">
            <v>0.36014123936305403</v>
          </cell>
          <cell r="F218">
            <v>-0.1307707291734303</v>
          </cell>
          <cell r="G218">
            <v>6.218448829738412E-2</v>
          </cell>
          <cell r="H218">
            <v>0.28996892265193369</v>
          </cell>
          <cell r="I218">
            <v>4.3152796125055043E-2</v>
          </cell>
          <cell r="J218">
            <v>8.0964924441979752E-2</v>
          </cell>
          <cell r="K218">
            <v>-0.24322943280531426</v>
          </cell>
          <cell r="L218">
            <v>-8.9305501482435393E-2</v>
          </cell>
          <cell r="M218">
            <v>-5.2721916229025237E-2</v>
          </cell>
          <cell r="N218">
            <v>0.20039361776903072</v>
          </cell>
          <cell r="O218">
            <v>-0.30508521623272084</v>
          </cell>
          <cell r="P218">
            <v>-6.745449105930626E-2</v>
          </cell>
          <cell r="Q218">
            <v>6.9120616521987162E-4</v>
          </cell>
          <cell r="S218" t="str">
            <v xml:space="preserve">   % Sales</v>
          </cell>
          <cell r="W218">
            <v>6.6848494588571603E-2</v>
          </cell>
          <cell r="X218">
            <v>0.14944347621542442</v>
          </cell>
          <cell r="Y218">
            <v>-0.11966870044507324</v>
          </cell>
          <cell r="Z218">
            <v>-7.6159284000259744E-2</v>
          </cell>
          <cell r="AA218">
            <v>6.9120616521987162E-4</v>
          </cell>
        </row>
        <row r="552">
          <cell r="A552" t="str">
            <v xml:space="preserve"> BRAZIL</v>
          </cell>
        </row>
        <row r="553">
          <cell r="A553" t="str">
            <v>JUNE 2001 ESTIMATES - ( NON HYPER )</v>
          </cell>
        </row>
        <row r="554">
          <cell r="A554" t="str">
            <v>QUARTERLY SUMMARY</v>
          </cell>
        </row>
        <row r="556">
          <cell r="A556" t="str">
            <v>(U.S. $000)</v>
          </cell>
          <cell r="E556" t="str">
            <v>1998 A</v>
          </cell>
          <cell r="G556" t="str">
            <v>1999 A</v>
          </cell>
          <cell r="I556" t="str">
            <v>2000  A</v>
          </cell>
          <cell r="K556" t="str">
            <v>2001 B</v>
          </cell>
        </row>
        <row r="557">
          <cell r="E557" t="str">
            <v>$</v>
          </cell>
          <cell r="F557" t="str">
            <v>% OF YEAR</v>
          </cell>
          <cell r="G557" t="str">
            <v>$</v>
          </cell>
          <cell r="H557" t="str">
            <v>% OF YEAR</v>
          </cell>
          <cell r="I557" t="str">
            <v>$</v>
          </cell>
          <cell r="J557" t="str">
            <v>% OF YEAR</v>
          </cell>
          <cell r="K557" t="str">
            <v>$</v>
          </cell>
          <cell r="L557" t="str">
            <v>% OF YEAR</v>
          </cell>
        </row>
        <row r="558">
          <cell r="A558" t="str">
            <v>TONS</v>
          </cell>
        </row>
        <row r="559">
          <cell r="A559" t="str">
            <v xml:space="preserve">    1Q</v>
          </cell>
          <cell r="E559">
            <v>47024</v>
          </cell>
          <cell r="F559">
            <v>0.21976809941534134</v>
          </cell>
          <cell r="G559">
            <v>43097</v>
          </cell>
          <cell r="H559">
            <v>0.20644280513508334</v>
          </cell>
          <cell r="I559">
            <v>39177</v>
          </cell>
          <cell r="J559">
            <v>0.19034223414179105</v>
          </cell>
          <cell r="K559">
            <v>49793</v>
          </cell>
          <cell r="L559">
            <v>0.23096904672446344</v>
          </cell>
        </row>
        <row r="560">
          <cell r="A560" t="str">
            <v xml:space="preserve">    2Q</v>
          </cell>
          <cell r="E560">
            <v>53687</v>
          </cell>
          <cell r="F560">
            <v>0.25090783330451322</v>
          </cell>
          <cell r="G560">
            <v>55128</v>
          </cell>
          <cell r="H560">
            <v>0.2640735773136616</v>
          </cell>
          <cell r="I560">
            <v>57167</v>
          </cell>
          <cell r="J560">
            <v>0.27774700715174128</v>
          </cell>
          <cell r="K560">
            <v>57248</v>
          </cell>
          <cell r="L560">
            <v>0.26554969547691609</v>
          </cell>
        </row>
        <row r="561">
          <cell r="A561" t="str">
            <v xml:space="preserve">    3Q</v>
          </cell>
          <cell r="E561">
            <v>56154</v>
          </cell>
          <cell r="F561">
            <v>0.26243743311009438</v>
          </cell>
          <cell r="G561">
            <v>53094</v>
          </cell>
          <cell r="H561">
            <v>0.25433033148112666</v>
          </cell>
          <cell r="I561">
            <v>48168</v>
          </cell>
          <cell r="J561">
            <v>0.23402518656716417</v>
          </cell>
          <cell r="K561">
            <v>53056</v>
          </cell>
          <cell r="L561">
            <v>0.24610474851913183</v>
          </cell>
        </row>
        <row r="562">
          <cell r="A562" t="str">
            <v xml:space="preserve">    4Q</v>
          </cell>
          <cell r="E562">
            <v>57106</v>
          </cell>
          <cell r="F562">
            <v>0.2668866341700511</v>
          </cell>
          <cell r="G562">
            <v>57441</v>
          </cell>
          <cell r="H562">
            <v>0.2751532860701284</v>
          </cell>
          <cell r="I562">
            <v>61312</v>
          </cell>
          <cell r="J562">
            <v>0.2978855721393035</v>
          </cell>
          <cell r="K562">
            <v>55486</v>
          </cell>
          <cell r="L562">
            <v>0.25737650927948863</v>
          </cell>
        </row>
        <row r="563">
          <cell r="A563" t="str">
            <v xml:space="preserve">    YEAR</v>
          </cell>
          <cell r="E563">
            <v>213971</v>
          </cell>
          <cell r="F563">
            <v>1</v>
          </cell>
          <cell r="G563">
            <v>208760</v>
          </cell>
          <cell r="H563">
            <v>1</v>
          </cell>
          <cell r="I563">
            <v>205824</v>
          </cell>
          <cell r="J563">
            <v>1</v>
          </cell>
          <cell r="K563">
            <v>215583</v>
          </cell>
          <cell r="L563">
            <v>1</v>
          </cell>
        </row>
        <row r="565">
          <cell r="A565" t="str">
            <v>SALES</v>
          </cell>
        </row>
        <row r="566">
          <cell r="A566" t="str">
            <v xml:space="preserve">    1Q</v>
          </cell>
          <cell r="E566">
            <v>144718</v>
          </cell>
          <cell r="F566">
            <v>0.23052416618613586</v>
          </cell>
          <cell r="G566">
            <v>98529</v>
          </cell>
          <cell r="H566">
            <v>0.21562362539364349</v>
          </cell>
          <cell r="I566">
            <v>93312</v>
          </cell>
          <cell r="J566">
            <v>0.20120621955610948</v>
          </cell>
          <cell r="K566">
            <v>103650</v>
          </cell>
          <cell r="L566">
            <v>0.22839502092243824</v>
          </cell>
        </row>
        <row r="567">
          <cell r="A567" t="str">
            <v xml:space="preserve">    2Q</v>
          </cell>
          <cell r="E567">
            <v>155105</v>
          </cell>
          <cell r="F567">
            <v>0.24706982404607999</v>
          </cell>
          <cell r="G567">
            <v>129948</v>
          </cell>
          <cell r="H567">
            <v>0.28438184567643215</v>
          </cell>
          <cell r="I567">
            <v>127643</v>
          </cell>
          <cell r="J567">
            <v>0.27523325491684331</v>
          </cell>
          <cell r="K567">
            <v>120039</v>
          </cell>
          <cell r="L567">
            <v>0.26450853754470394</v>
          </cell>
        </row>
        <row r="568">
          <cell r="A568" t="str">
            <v xml:space="preserve">    3Q</v>
          </cell>
          <cell r="E568">
            <v>159524</v>
          </cell>
          <cell r="F568">
            <v>0.25410893659860651</v>
          </cell>
          <cell r="G568">
            <v>110007</v>
          </cell>
          <cell r="H568">
            <v>0.24074240232498595</v>
          </cell>
          <cell r="I568">
            <v>113046</v>
          </cell>
          <cell r="J568">
            <v>0.24375812645683248</v>
          </cell>
          <cell r="K568">
            <v>115841</v>
          </cell>
          <cell r="L568">
            <v>0.25525815358105325</v>
          </cell>
        </row>
        <row r="569">
          <cell r="A569" t="str">
            <v xml:space="preserve">    4Q</v>
          </cell>
          <cell r="E569">
            <v>168431</v>
          </cell>
          <cell r="F569">
            <v>0.26829707316917761</v>
          </cell>
          <cell r="G569">
            <v>118465</v>
          </cell>
          <cell r="H569">
            <v>0.2592521266049384</v>
          </cell>
          <cell r="I569">
            <v>129762</v>
          </cell>
          <cell r="J569">
            <v>0.27980239907021476</v>
          </cell>
          <cell r="K569">
            <v>114289</v>
          </cell>
          <cell r="L569">
            <v>0.25183828795180457</v>
          </cell>
        </row>
        <row r="570">
          <cell r="A570" t="str">
            <v xml:space="preserve">    YEAR</v>
          </cell>
          <cell r="E570">
            <v>627778</v>
          </cell>
          <cell r="F570">
            <v>1</v>
          </cell>
          <cell r="G570">
            <v>456949</v>
          </cell>
          <cell r="H570">
            <v>1</v>
          </cell>
          <cell r="I570">
            <v>463763</v>
          </cell>
          <cell r="J570">
            <v>1</v>
          </cell>
          <cell r="K570">
            <v>453819</v>
          </cell>
          <cell r="L570">
            <v>1</v>
          </cell>
        </row>
        <row r="572">
          <cell r="A572" t="str">
            <v>ADVERTISING</v>
          </cell>
        </row>
        <row r="573">
          <cell r="A573" t="str">
            <v xml:space="preserve">    1Q</v>
          </cell>
          <cell r="E573">
            <v>12603</v>
          </cell>
          <cell r="F573">
            <v>0.17650518885761102</v>
          </cell>
          <cell r="G573">
            <v>4021</v>
          </cell>
          <cell r="H573">
            <v>0.10638973409181109</v>
          </cell>
          <cell r="I573">
            <v>6709</v>
          </cell>
          <cell r="J573">
            <v>0.15049011910903748</v>
          </cell>
          <cell r="K573">
            <v>10456</v>
          </cell>
          <cell r="L573">
            <v>0.19428444015013563</v>
          </cell>
        </row>
        <row r="574">
          <cell r="A574" t="str">
            <v xml:space="preserve">    2Q</v>
          </cell>
          <cell r="E574">
            <v>22857</v>
          </cell>
          <cell r="F574">
            <v>0.32011260031091132</v>
          </cell>
          <cell r="G574">
            <v>14116</v>
          </cell>
          <cell r="H574">
            <v>0.3734885566873925</v>
          </cell>
          <cell r="I574">
            <v>15491</v>
          </cell>
          <cell r="J574">
            <v>0.34747986810524661</v>
          </cell>
          <cell r="K574">
            <v>15086</v>
          </cell>
          <cell r="L574">
            <v>0.28031513619978443</v>
          </cell>
        </row>
        <row r="575">
          <cell r="A575" t="str">
            <v xml:space="preserve">    3Q</v>
          </cell>
          <cell r="E575">
            <v>19844</v>
          </cell>
          <cell r="F575">
            <v>0.27791549374676133</v>
          </cell>
          <cell r="G575">
            <v>14279</v>
          </cell>
          <cell r="H575">
            <v>0.37780129646778676</v>
          </cell>
          <cell r="I575">
            <v>11553</v>
          </cell>
          <cell r="J575">
            <v>0.25914627307597404</v>
          </cell>
          <cell r="K575">
            <v>16291</v>
          </cell>
          <cell r="L575">
            <v>0.30270541454531941</v>
          </cell>
        </row>
        <row r="576">
          <cell r="A576" t="str">
            <v xml:space="preserve">    4Q</v>
          </cell>
          <cell r="E576">
            <v>16099</v>
          </cell>
          <cell r="F576">
            <v>0.22546671708471633</v>
          </cell>
          <cell r="G576">
            <v>5379</v>
          </cell>
          <cell r="H576">
            <v>0.14232041275300966</v>
          </cell>
          <cell r="I576">
            <v>10828</v>
          </cell>
          <cell r="J576">
            <v>0.24288373970974181</v>
          </cell>
          <cell r="K576">
            <v>11985</v>
          </cell>
          <cell r="L576">
            <v>0.22269500910476048</v>
          </cell>
        </row>
        <row r="577">
          <cell r="A577" t="str">
            <v xml:space="preserve">    YEAR</v>
          </cell>
          <cell r="E577">
            <v>71403</v>
          </cell>
          <cell r="F577">
            <v>1</v>
          </cell>
          <cell r="G577">
            <v>37795</v>
          </cell>
          <cell r="H577">
            <v>1</v>
          </cell>
          <cell r="I577">
            <v>44581</v>
          </cell>
          <cell r="J577">
            <v>1</v>
          </cell>
          <cell r="K577">
            <v>53818</v>
          </cell>
          <cell r="L577">
            <v>0.99999999999999989</v>
          </cell>
        </row>
        <row r="579">
          <cell r="A579" t="str">
            <v>OPERATING PROFIT</v>
          </cell>
        </row>
        <row r="580">
          <cell r="A580" t="str">
            <v xml:space="preserve">    1Q</v>
          </cell>
          <cell r="E580">
            <v>30796</v>
          </cell>
          <cell r="F580">
            <v>0.26171941394431791</v>
          </cell>
          <cell r="G580">
            <v>26514</v>
          </cell>
          <cell r="H580">
            <v>0.25442855771998846</v>
          </cell>
          <cell r="I580">
            <v>18985</v>
          </cell>
          <cell r="J580">
            <v>0.19268243174667615</v>
          </cell>
          <cell r="K580">
            <v>16930</v>
          </cell>
          <cell r="L580">
            <v>0.20512261316274111</v>
          </cell>
        </row>
        <row r="581">
          <cell r="A581" t="str">
            <v xml:space="preserve">    2Q</v>
          </cell>
          <cell r="E581">
            <v>24180</v>
          </cell>
          <cell r="F581">
            <v>0.20549342217085359</v>
          </cell>
          <cell r="G581">
            <v>33841</v>
          </cell>
          <cell r="H581">
            <v>0.32473850878034738</v>
          </cell>
          <cell r="I581">
            <v>23553</v>
          </cell>
          <cell r="J581">
            <v>0.2390439460062925</v>
          </cell>
          <cell r="K581">
            <v>22002</v>
          </cell>
          <cell r="L581">
            <v>0.26657458563535913</v>
          </cell>
        </row>
        <row r="582">
          <cell r="A582" t="str">
            <v xml:space="preserve">    3Q</v>
          </cell>
          <cell r="E582">
            <v>27330</v>
          </cell>
          <cell r="F582">
            <v>0.2322636570690417</v>
          </cell>
          <cell r="G582">
            <v>16548</v>
          </cell>
          <cell r="H582">
            <v>0.15879474138758276</v>
          </cell>
          <cell r="I582">
            <v>23208</v>
          </cell>
          <cell r="J582">
            <v>0.23554247437328732</v>
          </cell>
          <cell r="K582">
            <v>20149</v>
          </cell>
          <cell r="L582">
            <v>0.24412377629155763</v>
          </cell>
        </row>
        <row r="583">
          <cell r="A583" t="str">
            <v xml:space="preserve">    4Q</v>
          </cell>
          <cell r="E583">
            <v>35362</v>
          </cell>
          <cell r="F583">
            <v>0.30052350681578677</v>
          </cell>
          <cell r="G583">
            <v>27307</v>
          </cell>
          <cell r="H583">
            <v>0.26203819211208135</v>
          </cell>
          <cell r="I583">
            <v>32784</v>
          </cell>
          <cell r="J583">
            <v>0.33273114787374403</v>
          </cell>
          <cell r="K583">
            <v>23455</v>
          </cell>
          <cell r="L583">
            <v>0.28417902491034214</v>
          </cell>
        </row>
        <row r="584">
          <cell r="A584" t="str">
            <v xml:space="preserve">    YEAR</v>
          </cell>
          <cell r="E584">
            <v>117668</v>
          </cell>
          <cell r="F584">
            <v>1</v>
          </cell>
          <cell r="G584">
            <v>104210</v>
          </cell>
          <cell r="H584">
            <v>1</v>
          </cell>
          <cell r="I584">
            <v>98530</v>
          </cell>
          <cell r="J584">
            <v>1</v>
          </cell>
          <cell r="K584">
            <v>82536</v>
          </cell>
          <cell r="L584">
            <v>1</v>
          </cell>
        </row>
        <row r="586">
          <cell r="A586" t="str">
            <v>NPAT</v>
          </cell>
        </row>
        <row r="587">
          <cell r="A587" t="str">
            <v xml:space="preserve">    1Q</v>
          </cell>
          <cell r="E587">
            <v>17084</v>
          </cell>
          <cell r="F587">
            <v>0.23884352980650933</v>
          </cell>
          <cell r="G587">
            <v>8475</v>
          </cell>
          <cell r="H587">
            <v>0.1793498963050747</v>
          </cell>
          <cell r="I587">
            <v>7719</v>
          </cell>
          <cell r="J587">
            <v>0.14037608205426638</v>
          </cell>
          <cell r="K587">
            <v>5731</v>
          </cell>
          <cell r="L587">
            <v>0.14685081740378209</v>
          </cell>
        </row>
        <row r="588">
          <cell r="A588" t="str">
            <v xml:space="preserve">    2Q</v>
          </cell>
          <cell r="E588">
            <v>14033</v>
          </cell>
          <cell r="F588">
            <v>0.19618890504417849</v>
          </cell>
          <cell r="G588">
            <v>15894</v>
          </cell>
          <cell r="H588">
            <v>0.33635247809709229</v>
          </cell>
          <cell r="I588">
            <v>12540</v>
          </cell>
          <cell r="J588">
            <v>0.22804975631046773</v>
          </cell>
          <cell r="K588">
            <v>11196</v>
          </cell>
          <cell r="L588">
            <v>0.2868856659662789</v>
          </cell>
        </row>
        <row r="589">
          <cell r="A589" t="str">
            <v xml:space="preserve">    3Q</v>
          </cell>
          <cell r="E589">
            <v>16762</v>
          </cell>
          <cell r="F589">
            <v>0.23434179621966222</v>
          </cell>
          <cell r="G589">
            <v>7959</v>
          </cell>
          <cell r="H589">
            <v>0.16843018580437635</v>
          </cell>
          <cell r="I589">
            <v>12812</v>
          </cell>
          <cell r="J589">
            <v>0.23299629009965811</v>
          </cell>
          <cell r="K589">
            <v>9320</v>
          </cell>
          <cell r="L589">
            <v>0.23881514887510891</v>
          </cell>
        </row>
        <row r="590">
          <cell r="A590" t="str">
            <v xml:space="preserve">    4Q</v>
          </cell>
          <cell r="E590">
            <v>23649</v>
          </cell>
          <cell r="F590">
            <v>0.33062576892964995</v>
          </cell>
          <cell r="G590">
            <v>14926</v>
          </cell>
          <cell r="H590">
            <v>0.31586743979345666</v>
          </cell>
          <cell r="I590">
            <v>21917</v>
          </cell>
          <cell r="J590">
            <v>0.39857787153560775</v>
          </cell>
          <cell r="K590">
            <v>12779</v>
          </cell>
          <cell r="L590">
            <v>0.32744836775483011</v>
          </cell>
        </row>
        <row r="591">
          <cell r="A591" t="str">
            <v xml:space="preserve">    YEAR</v>
          </cell>
          <cell r="E591">
            <v>71528</v>
          </cell>
          <cell r="F591">
            <v>1</v>
          </cell>
          <cell r="G591">
            <v>47254</v>
          </cell>
          <cell r="H591">
            <v>1</v>
          </cell>
          <cell r="I591">
            <v>54988</v>
          </cell>
          <cell r="J591">
            <v>0.99999999999999989</v>
          </cell>
          <cell r="K591">
            <v>39026</v>
          </cell>
          <cell r="L591">
            <v>1</v>
          </cell>
        </row>
        <row r="593">
          <cell r="A593" t="str">
            <v>CASH GENERATED</v>
          </cell>
        </row>
        <row r="594">
          <cell r="A594" t="str">
            <v xml:space="preserve">    1Q</v>
          </cell>
          <cell r="F594">
            <v>0</v>
          </cell>
          <cell r="H594">
            <v>0</v>
          </cell>
        </row>
        <row r="595">
          <cell r="A595" t="str">
            <v xml:space="preserve">    2Q</v>
          </cell>
          <cell r="F595">
            <v>0</v>
          </cell>
          <cell r="H595">
            <v>0</v>
          </cell>
        </row>
        <row r="596">
          <cell r="A596" t="str">
            <v xml:space="preserve">    3Q</v>
          </cell>
          <cell r="F596">
            <v>0</v>
          </cell>
          <cell r="H596">
            <v>0</v>
          </cell>
        </row>
        <row r="597">
          <cell r="A597" t="str">
            <v xml:space="preserve">    4Q</v>
          </cell>
          <cell r="F597">
            <v>0</v>
          </cell>
          <cell r="H597">
            <v>0</v>
          </cell>
        </row>
        <row r="598">
          <cell r="A598" t="str">
            <v xml:space="preserve">    YEAR</v>
          </cell>
          <cell r="E598">
            <v>44908</v>
          </cell>
          <cell r="F598">
            <v>1</v>
          </cell>
          <cell r="G598">
            <v>3881</v>
          </cell>
          <cell r="H598">
            <v>1</v>
          </cell>
          <cell r="I598">
            <v>11847</v>
          </cell>
          <cell r="J598">
            <v>1</v>
          </cell>
          <cell r="K598">
            <v>11847</v>
          </cell>
          <cell r="L598">
            <v>1</v>
          </cell>
        </row>
        <row r="602">
          <cell r="A602" t="str">
            <v>BRAZIL</v>
          </cell>
        </row>
        <row r="603">
          <cell r="A603" t="str">
            <v>JUNE 2001 ESTIMATES - (NON HYPER )</v>
          </cell>
        </row>
        <row r="604">
          <cell r="A604" t="str">
            <v>NVO´S SUMMARY BY DEPARTMENT</v>
          </cell>
        </row>
        <row r="606">
          <cell r="I606" t="str">
            <v>LE 2</v>
          </cell>
          <cell r="J606">
            <v>1</v>
          </cell>
        </row>
        <row r="607">
          <cell r="A607" t="str">
            <v>(U.S. $000)</v>
          </cell>
          <cell r="E607" t="str">
            <v>1998 A</v>
          </cell>
          <cell r="F607" t="str">
            <v>1999 A</v>
          </cell>
          <cell r="G607" t="str">
            <v>2000 B</v>
          </cell>
          <cell r="H607" t="str">
            <v>YTD</v>
          </cell>
          <cell r="I607" t="str">
            <v>Going Out</v>
          </cell>
          <cell r="J607" t="e">
            <v>#REF!</v>
          </cell>
        </row>
        <row r="608">
          <cell r="H608" t="e">
            <v>#REF!</v>
          </cell>
        </row>
        <row r="609">
          <cell r="A609" t="str">
            <v>Dec Exch rate</v>
          </cell>
          <cell r="E609">
            <v>1.2101999999999999</v>
          </cell>
          <cell r="F609">
            <v>1.7889999999999999</v>
          </cell>
          <cell r="G609">
            <v>2.1</v>
          </cell>
          <cell r="H609">
            <v>1.8067</v>
          </cell>
          <cell r="I609">
            <v>1.95</v>
          </cell>
          <cell r="J609">
            <v>1.85</v>
          </cell>
        </row>
        <row r="610">
          <cell r="A610" t="str">
            <v>HEADCOUNT</v>
          </cell>
          <cell r="E610">
            <v>1424</v>
          </cell>
          <cell r="F610">
            <v>1321</v>
          </cell>
          <cell r="G610">
            <v>1402</v>
          </cell>
          <cell r="H610">
            <v>1330</v>
          </cell>
          <cell r="J610">
            <v>1376</v>
          </cell>
        </row>
        <row r="612">
          <cell r="A612" t="str">
            <v>Manufacturing</v>
          </cell>
          <cell r="E612">
            <v>39777</v>
          </cell>
          <cell r="F612">
            <v>29648</v>
          </cell>
          <cell r="G612">
            <v>25755</v>
          </cell>
          <cell r="H612">
            <v>8043.1153670617277</v>
          </cell>
          <cell r="I612">
            <v>26124</v>
          </cell>
          <cell r="J612">
            <v>22086.790896929157</v>
          </cell>
        </row>
        <row r="613">
          <cell r="A613" t="str">
            <v>Depreciation</v>
          </cell>
          <cell r="E613">
            <v>11790</v>
          </cell>
          <cell r="F613">
            <v>9250</v>
          </cell>
          <cell r="G613">
            <v>9095</v>
          </cell>
          <cell r="H613">
            <v>3653.0376999999999</v>
          </cell>
          <cell r="I613">
            <v>9466</v>
          </cell>
          <cell r="J613">
            <v>9293.0584932593829</v>
          </cell>
        </row>
        <row r="614">
          <cell r="A614" t="str">
            <v>Interco. Billings</v>
          </cell>
          <cell r="E614">
            <v>-2862</v>
          </cell>
          <cell r="F614">
            <v>-5228</v>
          </cell>
          <cell r="G614">
            <v>-3905</v>
          </cell>
          <cell r="H614">
            <v>-918.79969999999992</v>
          </cell>
          <cell r="I614">
            <v>-6396</v>
          </cell>
          <cell r="J614">
            <v>-5019.0728500000005</v>
          </cell>
        </row>
        <row r="615">
          <cell r="A615" t="str">
            <v>Total Manufacturing</v>
          </cell>
          <cell r="E615">
            <v>48705</v>
          </cell>
          <cell r="F615">
            <v>33670</v>
          </cell>
          <cell r="G615">
            <v>30945</v>
          </cell>
          <cell r="H615">
            <v>10777.353367061729</v>
          </cell>
          <cell r="I615">
            <v>29194</v>
          </cell>
          <cell r="J615">
            <v>26360.776540188537</v>
          </cell>
        </row>
        <row r="616">
          <cell r="A616" t="str">
            <v xml:space="preserve">   % Sales</v>
          </cell>
          <cell r="E616">
            <v>7.7583158377643055E-2</v>
          </cell>
          <cell r="F616">
            <v>0.19815673626968619</v>
          </cell>
          <cell r="G616">
            <v>0.18211940017420372</v>
          </cell>
          <cell r="H616" t="e">
            <v>#REF!</v>
          </cell>
          <cell r="I616">
            <v>5.9109251081698892E-2</v>
          </cell>
          <cell r="J616">
            <v>6.5330696538415042E-2</v>
          </cell>
        </row>
        <row r="618">
          <cell r="A618" t="str">
            <v>Selling</v>
          </cell>
          <cell r="E618">
            <v>33470</v>
          </cell>
          <cell r="F618">
            <v>21428</v>
          </cell>
          <cell r="G618">
            <v>19797</v>
          </cell>
          <cell r="H618">
            <v>6086.3621000000003</v>
          </cell>
          <cell r="I618">
            <v>20749</v>
          </cell>
          <cell r="J618">
            <v>17740.984900000003</v>
          </cell>
        </row>
        <row r="619">
          <cell r="A619" t="str">
            <v xml:space="preserve">   % Sales</v>
          </cell>
          <cell r="E619">
            <v>5.3315025375212259E-2</v>
          </cell>
          <cell r="F619">
            <v>0.12610937168954073</v>
          </cell>
          <cell r="G619">
            <v>0.11651051107606111</v>
          </cell>
          <cell r="H619" t="e">
            <v>#REF!</v>
          </cell>
          <cell r="I619">
            <v>4.2010613506000216E-2</v>
          </cell>
          <cell r="J619">
            <v>4.3968010541248423E-2</v>
          </cell>
        </row>
        <row r="621">
          <cell r="A621" t="str">
            <v>Marketing</v>
          </cell>
          <cell r="E621">
            <v>8395</v>
          </cell>
          <cell r="F621">
            <v>5373</v>
          </cell>
          <cell r="G621">
            <v>6180</v>
          </cell>
          <cell r="H621">
            <v>1654.3565999999998</v>
          </cell>
          <cell r="I621">
            <v>5873</v>
          </cell>
          <cell r="J621">
            <v>4389.2036000000007</v>
          </cell>
        </row>
        <row r="622">
          <cell r="A622" t="str">
            <v xml:space="preserve">   % Sales</v>
          </cell>
          <cell r="E622">
            <v>1.3372561638031279E-2</v>
          </cell>
          <cell r="F622">
            <v>3.1621507097624707E-2</v>
          </cell>
          <cell r="G622">
            <v>3.6370912686268513E-2</v>
          </cell>
          <cell r="H622" t="e">
            <v>#REF!</v>
          </cell>
          <cell r="I622">
            <v>1.1891095142934082E-2</v>
          </cell>
          <cell r="J622">
            <v>1.0877893828345772E-2</v>
          </cell>
        </row>
        <row r="624">
          <cell r="A624" t="str">
            <v>Administration</v>
          </cell>
          <cell r="E624">
            <v>22726</v>
          </cell>
          <cell r="F624">
            <v>17277</v>
          </cell>
          <cell r="G624">
            <v>17246</v>
          </cell>
          <cell r="H624">
            <v>5360.8152</v>
          </cell>
          <cell r="I624">
            <v>17764</v>
          </cell>
          <cell r="J624">
            <v>16246.239450000001</v>
          </cell>
        </row>
        <row r="625">
          <cell r="A625" t="str">
            <v xml:space="preserve">   % Sales</v>
          </cell>
          <cell r="E625">
            <v>3.6200695150196409E-2</v>
          </cell>
          <cell r="F625">
            <v>0.10167965347583512</v>
          </cell>
          <cell r="G625">
            <v>0.10149721038630853</v>
          </cell>
          <cell r="H625" t="e">
            <v>#REF!</v>
          </cell>
          <cell r="I625">
            <v>3.5966867719918444E-2</v>
          </cell>
          <cell r="J625">
            <v>4.0263538434850137E-2</v>
          </cell>
        </row>
        <row r="627">
          <cell r="A627" t="str">
            <v>Warehousing</v>
          </cell>
          <cell r="E627">
            <v>8759</v>
          </cell>
          <cell r="F627">
            <v>7322</v>
          </cell>
          <cell r="G627">
            <v>6809</v>
          </cell>
          <cell r="H627">
            <v>3135.1293999999998</v>
          </cell>
          <cell r="I627">
            <v>7046</v>
          </cell>
          <cell r="J627">
            <v>6662.4389500000007</v>
          </cell>
        </row>
        <row r="628">
          <cell r="A628" t="str">
            <v xml:space="preserve">   % Sales</v>
          </cell>
          <cell r="E628">
            <v>1.3952384441633827E-2</v>
          </cell>
          <cell r="F628">
            <v>4.3091880693989969E-2</v>
          </cell>
          <cell r="G628">
            <v>4.0072741825372536E-2</v>
          </cell>
          <cell r="H628" t="e">
            <v>#REF!</v>
          </cell>
          <cell r="I628">
            <v>1.4266074642791339E-2</v>
          </cell>
          <cell r="J628">
            <v>1.6511720608252369E-2</v>
          </cell>
        </row>
        <row r="630">
          <cell r="A630" t="str">
            <v>Research &amp; Development</v>
          </cell>
          <cell r="E630">
            <v>2710</v>
          </cell>
          <cell r="F630">
            <v>1795</v>
          </cell>
          <cell r="G630">
            <v>2094</v>
          </cell>
          <cell r="H630">
            <v>636.08089999999993</v>
          </cell>
          <cell r="I630">
            <v>1905</v>
          </cell>
          <cell r="J630">
            <v>2134.3045000000002</v>
          </cell>
        </row>
        <row r="631">
          <cell r="A631" t="str">
            <v xml:space="preserve">   % Sales</v>
          </cell>
          <cell r="E631">
            <v>4.3168126312167678E-3</v>
          </cell>
          <cell r="F631">
            <v>1.0564043409684785E-2</v>
          </cell>
          <cell r="G631">
            <v>1.2323736434473504E-2</v>
          </cell>
          <cell r="H631" t="e">
            <v>#REF!</v>
          </cell>
          <cell r="I631">
            <v>3.857063893630074E-3</v>
          </cell>
          <cell r="J631">
            <v>5.2895103221825045E-3</v>
          </cell>
        </row>
        <row r="633">
          <cell r="A633" t="str">
            <v>EICP</v>
          </cell>
          <cell r="E633">
            <v>1015</v>
          </cell>
          <cell r="F633">
            <v>905</v>
          </cell>
          <cell r="G633">
            <v>764</v>
          </cell>
          <cell r="H633">
            <v>246.98439999999999</v>
          </cell>
          <cell r="I633">
            <v>814</v>
          </cell>
          <cell r="J633">
            <v>571.80595000000017</v>
          </cell>
        </row>
        <row r="634">
          <cell r="A634" t="str">
            <v xml:space="preserve">   % Sales</v>
          </cell>
          <cell r="E634">
            <v>1.6168135869686418E-3</v>
          </cell>
          <cell r="F634">
            <v>5.3261611619859223E-3</v>
          </cell>
          <cell r="G634">
            <v>4.4963393676875629E-3</v>
          </cell>
          <cell r="H634" t="e">
            <v>#REF!</v>
          </cell>
          <cell r="I634">
            <v>1.6481102411626668E-3</v>
          </cell>
          <cell r="J634">
            <v>1.4171236928987281E-3</v>
          </cell>
        </row>
        <row r="636">
          <cell r="A636" t="str">
            <v>Others</v>
          </cell>
          <cell r="E636">
            <v>-380</v>
          </cell>
          <cell r="F636">
            <v>-1314</v>
          </cell>
          <cell r="G636">
            <v>334</v>
          </cell>
          <cell r="H636">
            <v>-1563</v>
          </cell>
          <cell r="I636">
            <v>458</v>
          </cell>
          <cell r="J636">
            <v>-1091.7538901885382</v>
          </cell>
        </row>
        <row r="637">
          <cell r="A637" t="str">
            <v xml:space="preserve">   % Sales</v>
          </cell>
          <cell r="E637">
            <v>-6.0530952024441759E-4</v>
          </cell>
          <cell r="F637">
            <v>-7.733232891546411E-3</v>
          </cell>
          <cell r="G637">
            <v>1.9656771581251912E-3</v>
          </cell>
          <cell r="H637" t="e">
            <v>#REF!</v>
          </cell>
          <cell r="I637">
            <v>9.2731509883599685E-4</v>
          </cell>
          <cell r="J637">
            <v>-2.7057261376880275E-3</v>
          </cell>
        </row>
        <row r="639">
          <cell r="A639" t="str">
            <v xml:space="preserve">TOTAL  </v>
          </cell>
          <cell r="E639">
            <v>125400</v>
          </cell>
          <cell r="F639">
            <v>86456</v>
          </cell>
          <cell r="G639">
            <v>84169</v>
          </cell>
          <cell r="H639">
            <v>26334.081967061727</v>
          </cell>
          <cell r="I639">
            <v>83803</v>
          </cell>
          <cell r="J639">
            <v>73014</v>
          </cell>
        </row>
        <row r="640">
          <cell r="A640" t="str">
            <v xml:space="preserve">   % Sales</v>
          </cell>
          <cell r="E640">
            <v>0.1997521416806578</v>
          </cell>
          <cell r="F640">
            <v>0.50881612090680106</v>
          </cell>
          <cell r="G640">
            <v>0.4953565291085007</v>
          </cell>
          <cell r="H640" t="e">
            <v>#REF!</v>
          </cell>
          <cell r="I640">
            <v>0.16967639132697171</v>
          </cell>
          <cell r="J640">
            <v>0.18095276782850495</v>
          </cell>
        </row>
        <row r="643">
          <cell r="A643" t="str">
            <v>BRAZIL</v>
          </cell>
        </row>
        <row r="644">
          <cell r="A644" t="str">
            <v xml:space="preserve">JUNE 2001 ESTIMATES - </v>
          </cell>
        </row>
        <row r="645">
          <cell r="A645" t="str">
            <v>NVO´S SUMMARY BY DEPARTMENT</v>
          </cell>
        </row>
        <row r="647">
          <cell r="I647" t="str">
            <v>LE 2</v>
          </cell>
        </row>
        <row r="648">
          <cell r="A648" t="str">
            <v>( R$.000 )</v>
          </cell>
          <cell r="E648" t="str">
            <v>1998 A</v>
          </cell>
          <cell r="F648" t="str">
            <v>1999 A</v>
          </cell>
          <cell r="G648" t="str">
            <v>2000 B</v>
          </cell>
          <cell r="H648" t="str">
            <v>YTD</v>
          </cell>
          <cell r="I648" t="str">
            <v>Going Out</v>
          </cell>
          <cell r="J648" t="e">
            <v>#REF!</v>
          </cell>
        </row>
        <row r="649">
          <cell r="H649" t="e">
            <v>#REF!</v>
          </cell>
        </row>
        <row r="650">
          <cell r="A650" t="str">
            <v>HEADCOUNT</v>
          </cell>
          <cell r="E650">
            <v>1424</v>
          </cell>
          <cell r="F650">
            <v>1321</v>
          </cell>
          <cell r="G650">
            <v>1402</v>
          </cell>
          <cell r="H650">
            <v>1330</v>
          </cell>
          <cell r="I650">
            <v>0</v>
          </cell>
          <cell r="J650">
            <v>1376</v>
          </cell>
        </row>
        <row r="652">
          <cell r="A652" t="str">
            <v>Manufacturing</v>
          </cell>
          <cell r="E652">
            <v>43363</v>
          </cell>
          <cell r="F652">
            <v>52895</v>
          </cell>
          <cell r="G652">
            <v>52684</v>
          </cell>
          <cell r="H652">
            <v>21219</v>
          </cell>
          <cell r="I652">
            <v>49025</v>
          </cell>
          <cell r="J652">
            <v>48998.154053625447</v>
          </cell>
        </row>
        <row r="653">
          <cell r="A653" t="str">
            <v>Depreciation</v>
          </cell>
          <cell r="E653">
            <v>7285</v>
          </cell>
          <cell r="F653">
            <v>10422</v>
          </cell>
          <cell r="G653">
            <v>11839</v>
          </cell>
          <cell r="H653">
            <v>6451</v>
          </cell>
          <cell r="I653">
            <v>11945</v>
          </cell>
          <cell r="J653">
            <v>15965.200000000003</v>
          </cell>
        </row>
        <row r="654">
          <cell r="A654" t="str">
            <v>Interco. Billings</v>
          </cell>
          <cell r="E654">
            <v>-3315</v>
          </cell>
          <cell r="F654">
            <v>-9261</v>
          </cell>
          <cell r="G654">
            <v>-7901</v>
          </cell>
          <cell r="H654">
            <v>-5698</v>
          </cell>
          <cell r="I654">
            <v>-11971</v>
          </cell>
          <cell r="J654">
            <v>-11044</v>
          </cell>
        </row>
        <row r="655">
          <cell r="A655" t="str">
            <v>Total Manufacturing</v>
          </cell>
          <cell r="E655">
            <v>47333</v>
          </cell>
          <cell r="F655">
            <v>54056</v>
          </cell>
          <cell r="G655">
            <v>56622</v>
          </cell>
          <cell r="H655">
            <v>21972</v>
          </cell>
          <cell r="I655">
            <v>48999</v>
          </cell>
          <cell r="J655">
            <v>53919.354053625451</v>
          </cell>
        </row>
        <row r="656">
          <cell r="A656" t="str">
            <v xml:space="preserve">   % Sales</v>
          </cell>
          <cell r="E656">
            <v>6.437945700532767E-2</v>
          </cell>
          <cell r="F656">
            <v>6.6271736678468793E-2</v>
          </cell>
          <cell r="G656">
            <v>5.7611594356257435E-2</v>
          </cell>
          <cell r="H656">
            <v>6.6029431961166091E-2</v>
          </cell>
          <cell r="I656">
            <v>5.2952943325145274E-2</v>
          </cell>
          <cell r="J656">
            <v>6.0165660330834904E-2</v>
          </cell>
        </row>
        <row r="658">
          <cell r="A658" t="str">
            <v>Selling</v>
          </cell>
          <cell r="E658">
            <v>39160</v>
          </cell>
          <cell r="F658">
            <v>38044</v>
          </cell>
          <cell r="G658">
            <v>40074</v>
          </cell>
          <cell r="H658">
            <v>15272</v>
          </cell>
          <cell r="I658">
            <v>38802</v>
          </cell>
          <cell r="J658">
            <v>39406</v>
          </cell>
        </row>
        <row r="659">
          <cell r="A659" t="str">
            <v xml:space="preserve">   % Sales</v>
          </cell>
          <cell r="E659">
            <v>5.3263041352304551E-2</v>
          </cell>
          <cell r="F659">
            <v>4.6641296991928129E-2</v>
          </cell>
          <cell r="G659">
            <v>4.0774381551917281E-2</v>
          </cell>
          <cell r="H659">
            <v>4.5894842750360848E-2</v>
          </cell>
          <cell r="I659">
            <v>4.1933102857247842E-2</v>
          </cell>
          <cell r="J659">
            <v>4.3971001741580869E-2</v>
          </cell>
        </row>
        <row r="661">
          <cell r="A661" t="str">
            <v>Marketing</v>
          </cell>
          <cell r="E661">
            <v>9814</v>
          </cell>
          <cell r="F661">
            <v>9558</v>
          </cell>
          <cell r="G661">
            <v>12498</v>
          </cell>
          <cell r="H661">
            <v>4085</v>
          </cell>
          <cell r="I661">
            <v>10978</v>
          </cell>
          <cell r="J661">
            <v>9695</v>
          </cell>
        </row>
        <row r="662">
          <cell r="A662" t="str">
            <v xml:space="preserve">   % Sales</v>
          </cell>
          <cell r="E662">
            <v>1.3348403672919226E-2</v>
          </cell>
          <cell r="F662">
            <v>1.1717945448660736E-2</v>
          </cell>
          <cell r="G662">
            <v>1.2716430120174232E-2</v>
          </cell>
          <cell r="H662">
            <v>1.2276089093453646E-2</v>
          </cell>
          <cell r="I662">
            <v>1.1863862769106406E-2</v>
          </cell>
          <cell r="J662">
            <v>1.0818120638598857E-2</v>
          </cell>
        </row>
        <row r="664">
          <cell r="A664" t="str">
            <v>Administration</v>
          </cell>
          <cell r="E664">
            <v>26577</v>
          </cell>
          <cell r="F664">
            <v>30813</v>
          </cell>
          <cell r="G664">
            <v>34910</v>
          </cell>
          <cell r="H664">
            <v>14143</v>
          </cell>
          <cell r="I664">
            <v>33245</v>
          </cell>
          <cell r="J664">
            <v>35985</v>
          </cell>
        </row>
        <row r="665">
          <cell r="A665" t="str">
            <v xml:space="preserve">   % Sales</v>
          </cell>
          <cell r="E665">
            <v>3.6148412921864097E-2</v>
          </cell>
          <cell r="F665">
            <v>3.7776213968359833E-2</v>
          </cell>
          <cell r="G665">
            <v>3.5520129260304248E-2</v>
          </cell>
          <cell r="H665">
            <v>4.2502014210211728E-2</v>
          </cell>
          <cell r="I665">
            <v>3.5927684255687965E-2</v>
          </cell>
          <cell r="J665">
            <v>4.0153694809693642E-2</v>
          </cell>
        </row>
        <row r="667">
          <cell r="A667" t="str">
            <v>Warehousing</v>
          </cell>
          <cell r="E667">
            <v>10244</v>
          </cell>
          <cell r="F667">
            <v>13185</v>
          </cell>
          <cell r="G667">
            <v>13780</v>
          </cell>
          <cell r="H667">
            <v>5925</v>
          </cell>
          <cell r="I667">
            <v>13149</v>
          </cell>
          <cell r="J667">
            <v>14770</v>
          </cell>
        </row>
        <row r="668">
          <cell r="A668" t="str">
            <v xml:space="preserve">   % Sales</v>
          </cell>
          <cell r="E668">
            <v>1.393326342219121E-2</v>
          </cell>
          <cell r="F668">
            <v>1.616458576486627E-2</v>
          </cell>
          <cell r="G668">
            <v>1.4020835898223789E-2</v>
          </cell>
          <cell r="H668">
            <v>1.7805588220003145E-2</v>
          </cell>
          <cell r="I668">
            <v>1.4210050241481156E-2</v>
          </cell>
          <cell r="J668">
            <v>1.6481035774327499E-2</v>
          </cell>
        </row>
        <row r="670">
          <cell r="A670" t="str">
            <v>Research &amp; Development</v>
          </cell>
          <cell r="E670">
            <v>3168</v>
          </cell>
          <cell r="F670">
            <v>3209</v>
          </cell>
          <cell r="G670">
            <v>4235</v>
          </cell>
          <cell r="H670">
            <v>1853</v>
          </cell>
          <cell r="I670">
            <v>3559</v>
          </cell>
          <cell r="J670">
            <v>4744</v>
          </cell>
        </row>
        <row r="671">
          <cell r="A671" t="str">
            <v xml:space="preserve">   % Sales</v>
          </cell>
          <cell r="E671">
            <v>4.3089201992875595E-3</v>
          </cell>
          <cell r="F671">
            <v>3.9341794250630155E-3</v>
          </cell>
          <cell r="G671">
            <v>4.3090159672697931E-3</v>
          </cell>
          <cell r="H671">
            <v>5.5685662399436002E-3</v>
          </cell>
          <cell r="I671">
            <v>3.8461912548050374E-3</v>
          </cell>
          <cell r="J671">
            <v>5.2935703258909722E-3</v>
          </cell>
        </row>
        <row r="673">
          <cell r="A673" t="str">
            <v>EICP</v>
          </cell>
          <cell r="E673">
            <v>1181</v>
          </cell>
          <cell r="F673">
            <v>1578</v>
          </cell>
          <cell r="G673">
            <v>1546</v>
          </cell>
          <cell r="H673">
            <v>579</v>
          </cell>
          <cell r="I673">
            <v>1520</v>
          </cell>
          <cell r="J673">
            <v>1258</v>
          </cell>
        </row>
        <row r="674">
          <cell r="A674" t="str">
            <v xml:space="preserve">   % Sales</v>
          </cell>
          <cell r="E674">
            <v>1.6063241020702675E-3</v>
          </cell>
          <cell r="F674">
            <v>1.9346011632126639E-3</v>
          </cell>
          <cell r="G674">
            <v>1.573019760424817E-3</v>
          </cell>
          <cell r="H674">
            <v>1.7399891273218264E-3</v>
          </cell>
          <cell r="I674">
            <v>1.6426554389726486E-3</v>
          </cell>
          <cell r="J674">
            <v>1.4037334464525385E-3</v>
          </cell>
        </row>
        <row r="676">
          <cell r="A676" t="str">
            <v>Others</v>
          </cell>
          <cell r="E676">
            <v>2562</v>
          </cell>
          <cell r="F676">
            <v>-830</v>
          </cell>
          <cell r="G676">
            <v>0</v>
          </cell>
          <cell r="H676">
            <v>-359</v>
          </cell>
          <cell r="I676">
            <v>-119</v>
          </cell>
          <cell r="J676">
            <v>483.84548419633103</v>
          </cell>
        </row>
        <row r="677">
          <cell r="A677" t="str">
            <v xml:space="preserve">   % Sales</v>
          </cell>
          <cell r="E677">
            <v>3.4846759944995981E-3</v>
          </cell>
          <cell r="F677">
            <v>-1.0175658843260527E-3</v>
          </cell>
          <cell r="G677">
            <v>0</v>
          </cell>
          <cell r="H677">
            <v>-1.078853362190908E-3</v>
          </cell>
          <cell r="I677">
            <v>-1.2860262976167446E-4</v>
          </cell>
          <cell r="J677">
            <v>5.398967321791836E-4</v>
          </cell>
        </row>
        <row r="679">
          <cell r="A679" t="str">
            <v xml:space="preserve">TOTAL  </v>
          </cell>
          <cell r="E679">
            <v>140039</v>
          </cell>
          <cell r="F679">
            <v>149613</v>
          </cell>
          <cell r="G679">
            <v>163665</v>
          </cell>
          <cell r="H679">
            <v>63470</v>
          </cell>
          <cell r="I679">
            <v>150133</v>
          </cell>
          <cell r="J679">
            <v>160261.19953782178</v>
          </cell>
        </row>
        <row r="680">
          <cell r="A680" t="str">
            <v xml:space="preserve">   % Sales</v>
          </cell>
          <cell r="E680">
            <v>0.19047249867046417</v>
          </cell>
          <cell r="F680">
            <v>0.1834229935562334</v>
          </cell>
          <cell r="G680">
            <v>0.1665254069145716</v>
          </cell>
          <cell r="H680">
            <v>0.19073766824027</v>
          </cell>
          <cell r="I680">
            <v>0.16224788751268465</v>
          </cell>
          <cell r="J680">
            <v>0.17882671379955847</v>
          </cell>
        </row>
      </sheetData>
      <sheetData sheetId="25" refreshError="1">
        <row r="1">
          <cell r="A1" t="str">
            <v>BRAZIL</v>
          </cell>
        </row>
        <row r="2">
          <cell r="A2" t="str">
            <v>PROFIT &amp; LOSS STATEMENT</v>
          </cell>
        </row>
        <row r="3">
          <cell r="A3" t="str">
            <v>HYPER TO NON-HYPER  PUT &amp; TAKE</v>
          </cell>
        </row>
        <row r="4">
          <cell r="D4" t="str">
            <v>YTD:</v>
          </cell>
          <cell r="E4" t="str">
            <v>FULL YEAR</v>
          </cell>
          <cell r="F4">
            <v>0.17882668972015381</v>
          </cell>
        </row>
        <row r="5">
          <cell r="I5" t="str">
            <v>NON-HYP</v>
          </cell>
          <cell r="K5" t="str">
            <v>TOTAL</v>
          </cell>
        </row>
        <row r="6">
          <cell r="B6" t="str">
            <v>HYPER</v>
          </cell>
          <cell r="C6" t="str">
            <v>Exchange on</v>
          </cell>
          <cell r="D6" t="str">
            <v>Tax Gain on</v>
          </cell>
          <cell r="E6" t="str">
            <v>Lower Depr</v>
          </cell>
          <cell r="F6" t="str">
            <v>Rev Non-Hyp</v>
          </cell>
          <cell r="G6" t="str">
            <v>BST</v>
          </cell>
          <cell r="H6" t="str">
            <v>Exch.</v>
          </cell>
          <cell r="I6" t="str">
            <v>BEF. 4PT</v>
          </cell>
          <cell r="J6" t="str">
            <v>4 PT</v>
          </cell>
          <cell r="K6" t="str">
            <v>NON HYPER</v>
          </cell>
        </row>
        <row r="7">
          <cell r="B7" t="str">
            <v>P&amp;L</v>
          </cell>
          <cell r="C7" t="str">
            <v>Perm Debt</v>
          </cell>
          <cell r="D7" t="str">
            <v>Perm Debt</v>
          </cell>
          <cell r="E7" t="str">
            <v>and Amortiz</v>
          </cell>
          <cell r="F7" t="str">
            <v>Def. Tax</v>
          </cell>
          <cell r="G7" t="str">
            <v>Elimination</v>
          </cell>
          <cell r="H7" t="str">
            <v>Reclass</v>
          </cell>
          <cell r="I7" t="str">
            <v>AVGE ADJT</v>
          </cell>
          <cell r="J7" t="str">
            <v>Average</v>
          </cell>
          <cell r="K7" t="str">
            <v>P&amp;L</v>
          </cell>
        </row>
        <row r="9">
          <cell r="A9" t="str">
            <v>TONS</v>
          </cell>
          <cell r="B9">
            <v>211317</v>
          </cell>
          <cell r="I9">
            <v>211317</v>
          </cell>
          <cell r="K9">
            <v>211317</v>
          </cell>
        </row>
        <row r="11">
          <cell r="A11" t="str">
            <v>GROSS SALES - Net of Returns</v>
          </cell>
          <cell r="B11">
            <v>496344.28130583046</v>
          </cell>
          <cell r="I11">
            <v>496344.28130583046</v>
          </cell>
          <cell r="J11">
            <v>4306.5807896039478</v>
          </cell>
          <cell r="K11">
            <v>500650.86209543439</v>
          </cell>
        </row>
        <row r="12">
          <cell r="A12" t="str">
            <v xml:space="preserve">  Customer Related Discounts</v>
          </cell>
        </row>
        <row r="13">
          <cell r="A13" t="str">
            <v xml:space="preserve">  Consumer Related Discounts</v>
          </cell>
        </row>
        <row r="14">
          <cell r="A14" t="str">
            <v xml:space="preserve">  Static Discounts</v>
          </cell>
        </row>
        <row r="16">
          <cell r="A16" t="str">
            <v>Total Allowances</v>
          </cell>
          <cell r="B16">
            <v>96338.120818690863</v>
          </cell>
          <cell r="I16">
            <v>96338.120818690892</v>
          </cell>
          <cell r="J16">
            <v>816.11738103959215</v>
          </cell>
          <cell r="K16">
            <v>97154.238199730491</v>
          </cell>
        </row>
        <row r="17">
          <cell r="A17" t="str">
            <v>NET SALES</v>
          </cell>
          <cell r="B17">
            <v>400006.1604871396</v>
          </cell>
          <cell r="I17">
            <v>400006.1604871396</v>
          </cell>
          <cell r="J17">
            <v>3490.4634085643556</v>
          </cell>
          <cell r="K17">
            <v>403496.62389570393</v>
          </cell>
        </row>
        <row r="18">
          <cell r="A18" t="str">
            <v xml:space="preserve">  G / N  %</v>
          </cell>
          <cell r="B18">
            <v>0.19409535769251784</v>
          </cell>
          <cell r="I18">
            <v>0.1940953576925179</v>
          </cell>
          <cell r="J18">
            <v>0.18950471868766355</v>
          </cell>
          <cell r="K18">
            <v>0.19405586918016909</v>
          </cell>
        </row>
        <row r="20">
          <cell r="A20" t="str">
            <v xml:space="preserve"> Variable Factory Cost</v>
          </cell>
          <cell r="B20">
            <v>175658.67453559954</v>
          </cell>
          <cell r="I20">
            <v>175658.67453559954</v>
          </cell>
          <cell r="J20">
            <v>1604.4780083168444</v>
          </cell>
          <cell r="K20">
            <v>177263.15254391637</v>
          </cell>
        </row>
        <row r="21">
          <cell r="A21" t="str">
            <v xml:space="preserve"> Variable Factory Variance</v>
          </cell>
          <cell r="B21">
            <v>-5816.5926430142972</v>
          </cell>
          <cell r="I21">
            <v>-5816.5926430142972</v>
          </cell>
          <cell r="J21">
            <v>-54.033942079208373</v>
          </cell>
          <cell r="K21">
            <v>-5870.6265850935051</v>
          </cell>
        </row>
        <row r="22">
          <cell r="A22" t="str">
            <v xml:space="preserve"> Purch. Finished Goods</v>
          </cell>
          <cell r="B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 xml:space="preserve"> PIS / Cofins</v>
          </cell>
          <cell r="B23">
            <v>19633.334699999999</v>
          </cell>
          <cell r="I23">
            <v>19633.334699999999</v>
          </cell>
          <cell r="J23">
            <v>166.92020000000002</v>
          </cell>
          <cell r="K23">
            <v>19800.2549</v>
          </cell>
        </row>
        <row r="24">
          <cell r="A24" t="str">
            <v xml:space="preserve"> Freight</v>
          </cell>
          <cell r="B24">
            <v>16557.677454345438</v>
          </cell>
          <cell r="I24">
            <v>16557.677454345438</v>
          </cell>
          <cell r="J24">
            <v>186.96707524752628</v>
          </cell>
          <cell r="K24">
            <v>16744.644529592962</v>
          </cell>
        </row>
        <row r="25">
          <cell r="A25" t="str">
            <v xml:space="preserve"> Bad Debts</v>
          </cell>
          <cell r="B25">
            <v>684.87565247524753</v>
          </cell>
          <cell r="I25">
            <v>684.87565247524753</v>
          </cell>
          <cell r="J25">
            <v>12.505670297029667</v>
          </cell>
          <cell r="K25">
            <v>697.38132277227714</v>
          </cell>
        </row>
        <row r="26">
          <cell r="A26" t="str">
            <v xml:space="preserve"> Commissions</v>
          </cell>
          <cell r="B26">
            <v>1259.350493069307</v>
          </cell>
          <cell r="I26">
            <v>1259.350493069307</v>
          </cell>
          <cell r="J26">
            <v>12.081925742574256</v>
          </cell>
          <cell r="K26">
            <v>1271.4324188118812</v>
          </cell>
        </row>
        <row r="27">
          <cell r="A27" t="str">
            <v xml:space="preserve"> Inventory Revaluation</v>
          </cell>
          <cell r="B27">
            <v>-1177.8040208089476</v>
          </cell>
          <cell r="I27">
            <v>-1177.8040208089476</v>
          </cell>
          <cell r="J27">
            <v>4.7678699999999736</v>
          </cell>
          <cell r="K27">
            <v>-1173.0361508089477</v>
          </cell>
        </row>
        <row r="28">
          <cell r="A28" t="str">
            <v xml:space="preserve"> FASB 8 - Inventory Adjustments</v>
          </cell>
          <cell r="B28">
            <v>157.93599999999492</v>
          </cell>
          <cell r="G28">
            <v>-157.93599999999492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 xml:space="preserve"> Hyper / Econ. Adjust. </v>
          </cell>
          <cell r="B29">
            <v>10914.281316414155</v>
          </cell>
          <cell r="G29">
            <v>-10914.281316414155</v>
          </cell>
          <cell r="I29">
            <v>0</v>
          </cell>
          <cell r="J29">
            <v>0</v>
          </cell>
          <cell r="K29">
            <v>0</v>
          </cell>
        </row>
        <row r="31">
          <cell r="A31" t="str">
            <v>TOTAL VARIABLE COSTS</v>
          </cell>
          <cell r="B31">
            <v>217871.73348808041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-11072.21731641415</v>
          </cell>
          <cell r="H31">
            <v>0</v>
          </cell>
          <cell r="I31">
            <v>206799.51617166627</v>
          </cell>
          <cell r="J31">
            <v>1933.686807524766</v>
          </cell>
          <cell r="K31">
            <v>208733.20297919106</v>
          </cell>
        </row>
        <row r="33">
          <cell r="A33" t="str">
            <v>MARGIN</v>
          </cell>
          <cell r="B33">
            <v>182134.42699905919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11072.21731641415</v>
          </cell>
          <cell r="H33">
            <v>0</v>
          </cell>
          <cell r="I33">
            <v>193206.64431547333</v>
          </cell>
          <cell r="J33">
            <v>1556.7766010395897</v>
          </cell>
          <cell r="K33">
            <v>194763.42091651287</v>
          </cell>
        </row>
        <row r="34">
          <cell r="A34" t="str">
            <v xml:space="preserve"> % Sales</v>
          </cell>
          <cell r="B34">
            <v>0.45532905487568087</v>
          </cell>
          <cell r="I34">
            <v>0.48300917185920444</v>
          </cell>
          <cell r="J34">
            <v>0.44600857216259987</v>
          </cell>
          <cell r="K34">
            <v>0.48268909671684251</v>
          </cell>
        </row>
        <row r="36">
          <cell r="A36" t="str">
            <v>N.V. Factory Overh.  (Excl. Deprec.)</v>
          </cell>
          <cell r="B36">
            <v>20368.511299999998</v>
          </cell>
          <cell r="I36">
            <v>20368.511299999998</v>
          </cell>
          <cell r="J36">
            <v>148.76605000000154</v>
          </cell>
          <cell r="K36">
            <v>20517.27735</v>
          </cell>
        </row>
        <row r="37">
          <cell r="A37" t="str">
            <v>N.V. Factory Overh. - Depreciation</v>
          </cell>
          <cell r="B37">
            <v>7154.0006600000015</v>
          </cell>
          <cell r="I37">
            <v>7154.0006600000015</v>
          </cell>
          <cell r="J37">
            <v>48.928639999999973</v>
          </cell>
          <cell r="K37">
            <v>7202.9293000000016</v>
          </cell>
        </row>
        <row r="38">
          <cell r="A38" t="str">
            <v>N.V. Factory Overh. - Intercompany</v>
          </cell>
          <cell r="B38">
            <v>-4975.0235000000002</v>
          </cell>
          <cell r="I38">
            <v>-4975.0235000000002</v>
          </cell>
          <cell r="J38">
            <v>-44.049350000000061</v>
          </cell>
          <cell r="K38">
            <v>-5019.0728500000005</v>
          </cell>
        </row>
        <row r="39">
          <cell r="A39" t="str">
            <v>N.V. Factory Overh. - Variances</v>
          </cell>
          <cell r="B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Other Plant Cost</v>
          </cell>
          <cell r="B40">
            <v>1605.517082516345</v>
          </cell>
          <cell r="E40">
            <v>-149.73353999999998</v>
          </cell>
          <cell r="I40">
            <v>1455.7835425163441</v>
          </cell>
          <cell r="J40">
            <v>113.73000441281364</v>
          </cell>
          <cell r="K40">
            <v>1569.5135469291579</v>
          </cell>
        </row>
        <row r="41">
          <cell r="A41" t="str">
            <v>Deprec. Adjust.</v>
          </cell>
          <cell r="B41">
            <v>8586</v>
          </cell>
          <cell r="E41">
            <v>-6509.1189799999993</v>
          </cell>
          <cell r="I41">
            <v>2076.8810199999998</v>
          </cell>
          <cell r="J41">
            <v>13.248173259381531</v>
          </cell>
          <cell r="K41">
            <v>2090.1291932593813</v>
          </cell>
        </row>
        <row r="42">
          <cell r="A42" t="str">
            <v>Total N.V. Factory Exp.</v>
          </cell>
          <cell r="B42">
            <v>32739.005542516345</v>
          </cell>
          <cell r="C42">
            <v>0</v>
          </cell>
          <cell r="D42">
            <v>0</v>
          </cell>
          <cell r="E42">
            <v>-6658.8525199999995</v>
          </cell>
          <cell r="F42">
            <v>0</v>
          </cell>
          <cell r="G42">
            <v>0</v>
          </cell>
          <cell r="H42">
            <v>0</v>
          </cell>
          <cell r="I42">
            <v>26080.153022516344</v>
          </cell>
          <cell r="J42">
            <v>280.62351767219661</v>
          </cell>
          <cell r="K42">
            <v>26360.776540188537</v>
          </cell>
        </row>
        <row r="43">
          <cell r="A43" t="str">
            <v xml:space="preserve"> % Sales</v>
          </cell>
          <cell r="B43">
            <v>8.1846253324313292E-2</v>
          </cell>
          <cell r="I43">
            <v>6.5199378406460409E-2</v>
          </cell>
          <cell r="J43">
            <v>8.0397209431746608E-2</v>
          </cell>
          <cell r="K43">
            <v>6.5330847841250553E-2</v>
          </cell>
        </row>
        <row r="45">
          <cell r="A45" t="str">
            <v>Selling</v>
          </cell>
          <cell r="B45">
            <v>17626.348900000001</v>
          </cell>
          <cell r="I45">
            <v>17626.348900000001</v>
          </cell>
          <cell r="J45">
            <v>114.63600000000019</v>
          </cell>
          <cell r="K45">
            <v>17740.984899999999</v>
          </cell>
        </row>
        <row r="46">
          <cell r="A46" t="str">
            <v>Product Mngt. (Marketing)</v>
          </cell>
          <cell r="B46">
            <v>4347.2261000000008</v>
          </cell>
          <cell r="I46">
            <v>4347.2261000000008</v>
          </cell>
          <cell r="J46">
            <v>41.977500000000248</v>
          </cell>
          <cell r="K46">
            <v>4389.2036000000007</v>
          </cell>
        </row>
        <row r="47">
          <cell r="A47" t="str">
            <v>Market Research</v>
          </cell>
          <cell r="B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TOTAL MKTG EXP.</v>
          </cell>
          <cell r="B48">
            <v>21973.575000000001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21973.575000000001</v>
          </cell>
          <cell r="J48">
            <v>156.61350000000044</v>
          </cell>
          <cell r="K48">
            <v>22130.1885</v>
          </cell>
        </row>
        <row r="50">
          <cell r="A50" t="str">
            <v>Administrative</v>
          </cell>
          <cell r="B50">
            <v>16149.2111</v>
          </cell>
          <cell r="I50">
            <v>16149.2111</v>
          </cell>
          <cell r="J50">
            <v>97.028350000000046</v>
          </cell>
          <cell r="K50">
            <v>16246.239450000001</v>
          </cell>
        </row>
        <row r="51">
          <cell r="A51" t="str">
            <v>Warehousing</v>
          </cell>
          <cell r="B51">
            <v>6612.1140000000005</v>
          </cell>
          <cell r="I51">
            <v>6612.1140000000005</v>
          </cell>
          <cell r="J51">
            <v>50.324949999999944</v>
          </cell>
          <cell r="K51">
            <v>6662.4389500000007</v>
          </cell>
        </row>
        <row r="52">
          <cell r="A52" t="str">
            <v>R. &amp; D.</v>
          </cell>
          <cell r="B52">
            <v>2117.5975000000003</v>
          </cell>
          <cell r="I52">
            <v>2117.5975000000003</v>
          </cell>
          <cell r="J52">
            <v>16.706999999999965</v>
          </cell>
          <cell r="K52">
            <v>2134.3045000000002</v>
          </cell>
        </row>
        <row r="53">
          <cell r="A53" t="str">
            <v>E.I.C.P.</v>
          </cell>
          <cell r="B53">
            <v>567.29950000000019</v>
          </cell>
          <cell r="I53">
            <v>567.29950000000019</v>
          </cell>
          <cell r="J53">
            <v>4.5064499999999938</v>
          </cell>
          <cell r="K53">
            <v>571.80595000000017</v>
          </cell>
        </row>
        <row r="54">
          <cell r="A54" t="str">
            <v>Cash Disc. Received</v>
          </cell>
          <cell r="B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 t="str">
            <v>Other</v>
          </cell>
          <cell r="B55">
            <v>164.96351652856475</v>
          </cell>
          <cell r="H55">
            <v>0</v>
          </cell>
          <cell r="I55">
            <v>164.96351652856475</v>
          </cell>
          <cell r="J55">
            <v>-8.7689636556048018</v>
          </cell>
          <cell r="K55">
            <v>156.19455287295995</v>
          </cell>
        </row>
        <row r="57">
          <cell r="A57" t="str">
            <v>TOTAL NON VAR. EXPS.</v>
          </cell>
          <cell r="B57">
            <v>80323.766159044913</v>
          </cell>
          <cell r="C57">
            <v>0</v>
          </cell>
          <cell r="D57">
            <v>0</v>
          </cell>
          <cell r="E57">
            <v>-6658.8525199999995</v>
          </cell>
          <cell r="F57">
            <v>0</v>
          </cell>
          <cell r="G57">
            <v>0</v>
          </cell>
          <cell r="H57">
            <v>0</v>
          </cell>
          <cell r="I57">
            <v>73664.913639044913</v>
          </cell>
          <cell r="J57">
            <v>597.03480401659215</v>
          </cell>
          <cell r="K57">
            <v>74261.948443061498</v>
          </cell>
        </row>
        <row r="59">
          <cell r="A59" t="str">
            <v>OPERATING CONTRIBUTION</v>
          </cell>
          <cell r="B59">
            <v>101810.66084001427</v>
          </cell>
          <cell r="C59">
            <v>0</v>
          </cell>
          <cell r="D59">
            <v>0</v>
          </cell>
          <cell r="E59">
            <v>6658.8525199999995</v>
          </cell>
          <cell r="F59">
            <v>0</v>
          </cell>
          <cell r="G59">
            <v>11072.21731641415</v>
          </cell>
          <cell r="H59">
            <v>0</v>
          </cell>
          <cell r="I59">
            <v>119541.73067642841</v>
          </cell>
          <cell r="J59">
            <v>959.7417970229975</v>
          </cell>
          <cell r="K59">
            <v>120501.47247345137</v>
          </cell>
        </row>
        <row r="60">
          <cell r="A60" t="str">
            <v xml:space="preserve"> % Sales</v>
          </cell>
          <cell r="B60">
            <v>0.25452273213999049</v>
          </cell>
          <cell r="I60">
            <v>0.29884972404136695</v>
          </cell>
          <cell r="J60">
            <v>0.27496113973523761</v>
          </cell>
          <cell r="K60">
            <v>0.298643074903642</v>
          </cell>
        </row>
        <row r="62">
          <cell r="A62" t="str">
            <v>Media</v>
          </cell>
          <cell r="B62">
            <v>15139.444433564358</v>
          </cell>
          <cell r="I62">
            <v>15139.444433564358</v>
          </cell>
          <cell r="J62">
            <v>147.05257864175007</v>
          </cell>
          <cell r="K62">
            <v>15286.497012206108</v>
          </cell>
        </row>
        <row r="63">
          <cell r="A63" t="str">
            <v>Promotion</v>
          </cell>
          <cell r="B63">
            <v>22968.55783303631</v>
          </cell>
          <cell r="I63">
            <v>22968.55783303631</v>
          </cell>
          <cell r="J63">
            <v>186.27941390608134</v>
          </cell>
          <cell r="K63">
            <v>23154.837246942392</v>
          </cell>
        </row>
        <row r="64">
          <cell r="A64" t="str">
            <v>Advertising Smoothing</v>
          </cell>
          <cell r="B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 t="str">
            <v>Reserves</v>
          </cell>
          <cell r="B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>TOTAL  ADVERTISING</v>
          </cell>
          <cell r="B66">
            <v>38108.00226660067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38108.00226660067</v>
          </cell>
          <cell r="J66">
            <v>333.33199254783142</v>
          </cell>
          <cell r="K66">
            <v>38441.334259148498</v>
          </cell>
        </row>
        <row r="67">
          <cell r="A67" t="str">
            <v xml:space="preserve"> % Sales</v>
          </cell>
          <cell r="B67">
            <v>9.5268538414987392E-2</v>
          </cell>
          <cell r="I67">
            <v>9.5268538414987392E-2</v>
          </cell>
          <cell r="J67">
            <v>9.5497919196045222E-2</v>
          </cell>
          <cell r="K67">
            <v>9.5270522682452077E-2</v>
          </cell>
        </row>
        <row r="69">
          <cell r="A69" t="str">
            <v>DIF RESERVE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1">
          <cell r="A71" t="str">
            <v xml:space="preserve"> OPERATING PROFIT</v>
          </cell>
          <cell r="B71">
            <v>63702.658573413602</v>
          </cell>
          <cell r="C71">
            <v>0</v>
          </cell>
          <cell r="D71">
            <v>0</v>
          </cell>
          <cell r="E71">
            <v>6658.8525199999995</v>
          </cell>
          <cell r="F71">
            <v>0</v>
          </cell>
          <cell r="G71">
            <v>11072.21731641415</v>
          </cell>
          <cell r="H71">
            <v>0</v>
          </cell>
          <cell r="I71">
            <v>81433.728409827745</v>
          </cell>
          <cell r="J71">
            <v>626.40980447516608</v>
          </cell>
          <cell r="K71">
            <v>82060.138214302875</v>
          </cell>
        </row>
        <row r="72">
          <cell r="A72" t="str">
            <v xml:space="preserve"> % Sales</v>
          </cell>
          <cell r="B72">
            <v>0.15925419372500307</v>
          </cell>
          <cell r="I72">
            <v>0.20358118562637958</v>
          </cell>
          <cell r="J72">
            <v>0.17946322053919236</v>
          </cell>
          <cell r="K72">
            <v>0.20337255222118991</v>
          </cell>
        </row>
        <row r="74">
          <cell r="A74" t="str">
            <v>Interco. Surcharge</v>
          </cell>
          <cell r="B74">
            <v>-1467.4832999999996</v>
          </cell>
          <cell r="I74">
            <v>-1467.4832999999996</v>
          </cell>
          <cell r="J74">
            <v>-13.611899999999963</v>
          </cell>
          <cell r="K74">
            <v>-1481.0951999999995</v>
          </cell>
        </row>
        <row r="75">
          <cell r="A75" t="str">
            <v>Goodwill Amortization</v>
          </cell>
          <cell r="B75">
            <v>18502.649999999998</v>
          </cell>
          <cell r="E75">
            <v>-8639.731319999999</v>
          </cell>
          <cell r="I75">
            <v>9862.9186799999989</v>
          </cell>
          <cell r="J75">
            <v>67.331899999999905</v>
          </cell>
          <cell r="K75">
            <v>9930.2505799999981</v>
          </cell>
        </row>
        <row r="76">
          <cell r="A76" t="str">
            <v>Other Exp. / ((Inc.)</v>
          </cell>
          <cell r="B76">
            <v>4745.433474411363</v>
          </cell>
          <cell r="E76">
            <v>84</v>
          </cell>
          <cell r="G76">
            <v>-283.39999999999998</v>
          </cell>
          <cell r="I76">
            <v>4546.0334744113634</v>
          </cell>
          <cell r="J76">
            <v>79.292060696748763</v>
          </cell>
          <cell r="K76">
            <v>4625.3255351081125</v>
          </cell>
        </row>
        <row r="77">
          <cell r="A77" t="str">
            <v>TOTAL O.E.I.</v>
          </cell>
          <cell r="B77">
            <v>21780.60017441136</v>
          </cell>
          <cell r="C77">
            <v>0</v>
          </cell>
          <cell r="D77">
            <v>0</v>
          </cell>
          <cell r="E77">
            <v>-8555.731319999999</v>
          </cell>
          <cell r="F77">
            <v>0</v>
          </cell>
          <cell r="G77">
            <v>-283.39999999999998</v>
          </cell>
          <cell r="H77">
            <v>0</v>
          </cell>
          <cell r="I77">
            <v>12941.468854411363</v>
          </cell>
          <cell r="J77">
            <v>133.0120606967487</v>
          </cell>
          <cell r="K77">
            <v>13074.48091510811</v>
          </cell>
        </row>
        <row r="78">
          <cell r="A78" t="str">
            <v>E. B. I. T.</v>
          </cell>
          <cell r="B78">
            <v>41922.058399002242</v>
          </cell>
          <cell r="C78">
            <v>0</v>
          </cell>
          <cell r="D78">
            <v>0</v>
          </cell>
          <cell r="E78">
            <v>15214.583839999999</v>
          </cell>
          <cell r="F78">
            <v>0</v>
          </cell>
          <cell r="G78">
            <v>11355.617316414149</v>
          </cell>
          <cell r="H78">
            <v>0</v>
          </cell>
          <cell r="I78">
            <v>68492.259555416385</v>
          </cell>
          <cell r="J78">
            <v>493.39774377841741</v>
          </cell>
          <cell r="K78">
            <v>68985.657299194761</v>
          </cell>
        </row>
        <row r="80">
          <cell r="A80" t="str">
            <v>Interest Expense  - full excl equity loans</v>
          </cell>
          <cell r="B80">
            <v>41755.847199888885</v>
          </cell>
          <cell r="I80">
            <v>41755.847199888885</v>
          </cell>
          <cell r="J80">
            <v>266.15366142563153</v>
          </cell>
          <cell r="K80">
            <v>42022.000861314518</v>
          </cell>
        </row>
        <row r="81">
          <cell r="A81" t="str">
            <v>Interest adjustment ( excess of 8%)</v>
          </cell>
          <cell r="B81">
            <v>-11159.065365576354</v>
          </cell>
          <cell r="I81">
            <v>-11159.065365576354</v>
          </cell>
          <cell r="J81">
            <v>-74.35194720782215</v>
          </cell>
          <cell r="K81">
            <v>-11233.417312784177</v>
          </cell>
        </row>
        <row r="82">
          <cell r="A82" t="str">
            <v>Interest Expense -  Economic</v>
          </cell>
          <cell r="B82">
            <v>-605.51440000000002</v>
          </cell>
          <cell r="G82">
            <v>605.51440000000002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Interest &amp; Div. Received</v>
          </cell>
          <cell r="B83">
            <v>-1216.417814408253</v>
          </cell>
          <cell r="I83">
            <v>-1216.417814408253</v>
          </cell>
          <cell r="J83">
            <v>-11.268259546355722</v>
          </cell>
          <cell r="K83">
            <v>-1227.6860739546087</v>
          </cell>
        </row>
        <row r="84">
          <cell r="A84" t="str">
            <v>Interest &amp; Div. Received - Economic</v>
          </cell>
          <cell r="B84">
            <v>206.4</v>
          </cell>
          <cell r="G84">
            <v>-206.4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Transaction (gain)/loss</v>
          </cell>
          <cell r="B85">
            <v>57504.899773861907</v>
          </cell>
          <cell r="C85">
            <v>-59000.500599551153</v>
          </cell>
          <cell r="G85">
            <v>283.39999999999998</v>
          </cell>
          <cell r="I85">
            <v>-1212.200825689255</v>
          </cell>
          <cell r="J85">
            <v>-36.243216022152168</v>
          </cell>
          <cell r="K85">
            <v>-1248.4440417114072</v>
          </cell>
        </row>
        <row r="86">
          <cell r="A86" t="str">
            <v>B/S Translation</v>
          </cell>
          <cell r="B86">
            <v>-35364.65149489115</v>
          </cell>
          <cell r="C86">
            <v>35364.65149489115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B/S Translation - Economic</v>
          </cell>
          <cell r="B87">
            <v>-22140.248278970757</v>
          </cell>
          <cell r="C87">
            <v>22140.248278970757</v>
          </cell>
          <cell r="I87">
            <v>0</v>
          </cell>
          <cell r="J87">
            <v>0</v>
          </cell>
          <cell r="K87">
            <v>0</v>
          </cell>
        </row>
        <row r="89">
          <cell r="A89" t="str">
            <v>Total Interest Exp. / (Inc.)</v>
          </cell>
          <cell r="B89">
            <v>28981.24961990428</v>
          </cell>
          <cell r="C89">
            <v>-1495.6008256892455</v>
          </cell>
          <cell r="D89">
            <v>0</v>
          </cell>
          <cell r="E89">
            <v>0</v>
          </cell>
          <cell r="F89">
            <v>0</v>
          </cell>
          <cell r="G89">
            <v>682.51440000000002</v>
          </cell>
          <cell r="H89">
            <v>0</v>
          </cell>
          <cell r="I89">
            <v>28168.163194215023</v>
          </cell>
          <cell r="J89">
            <v>144.2902386493015</v>
          </cell>
          <cell r="K89">
            <v>28312.453432864324</v>
          </cell>
        </row>
        <row r="91">
          <cell r="A91" t="str">
            <v>N. P. B. T.</v>
          </cell>
          <cell r="B91">
            <v>12940.808779097963</v>
          </cell>
          <cell r="C91">
            <v>1495.6008256892455</v>
          </cell>
          <cell r="D91">
            <v>0</v>
          </cell>
          <cell r="E91">
            <v>15214.583839999999</v>
          </cell>
          <cell r="F91">
            <v>0</v>
          </cell>
          <cell r="G91">
            <v>10673.102916414149</v>
          </cell>
          <cell r="H91">
            <v>0</v>
          </cell>
          <cell r="I91">
            <v>40324.096361201358</v>
          </cell>
          <cell r="J91">
            <v>349.10750512911591</v>
          </cell>
          <cell r="K91">
            <v>40673.203866330441</v>
          </cell>
        </row>
        <row r="92">
          <cell r="A92" t="str">
            <v xml:space="preserve"> % Sales</v>
          </cell>
          <cell r="B92">
            <v>3.2351523694880736E-2</v>
          </cell>
          <cell r="I92">
            <v>0.10080868832643342</v>
          </cell>
          <cell r="J92">
            <v>0.1000175232527951</v>
          </cell>
          <cell r="K92">
            <v>0.100801844321859</v>
          </cell>
        </row>
        <row r="94">
          <cell r="A94" t="str">
            <v xml:space="preserve"> Income Tax</v>
          </cell>
          <cell r="B94">
            <v>-24017.703058689855</v>
          </cell>
          <cell r="D94">
            <v>19470.47686418776</v>
          </cell>
          <cell r="F94">
            <v>-1699.7804669999973</v>
          </cell>
          <cell r="I94">
            <v>-6247.0066615020878</v>
          </cell>
          <cell r="J94">
            <v>-378.13576887113402</v>
          </cell>
          <cell r="K94">
            <v>-6625.1424303732219</v>
          </cell>
        </row>
        <row r="95">
          <cell r="A95" t="str">
            <v xml:space="preserve"> Tax smoothing</v>
          </cell>
          <cell r="B95">
            <v>6234.4637059244633</v>
          </cell>
          <cell r="I95">
            <v>6234.4637059244633</v>
          </cell>
          <cell r="J95">
            <v>391.29215519774016</v>
          </cell>
          <cell r="K95">
            <v>6625.755861122203</v>
          </cell>
        </row>
        <row r="96">
          <cell r="A96" t="str">
            <v xml:space="preserve"> FX Tax adjustment</v>
          </cell>
          <cell r="B96">
            <v>11466.145362556606</v>
          </cell>
          <cell r="G96">
            <v>-11466.145362556606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TOTAL INC. TAX</v>
          </cell>
          <cell r="B97">
            <v>-6317.0939902087848</v>
          </cell>
          <cell r="C97">
            <v>0</v>
          </cell>
          <cell r="D97">
            <v>19470.47686418776</v>
          </cell>
          <cell r="E97">
            <v>0</v>
          </cell>
          <cell r="F97">
            <v>-1699.7804669999973</v>
          </cell>
          <cell r="G97">
            <v>-11466.145362556606</v>
          </cell>
          <cell r="H97">
            <v>0</v>
          </cell>
          <cell r="I97">
            <v>-12.542955577624525</v>
          </cell>
          <cell r="J97">
            <v>13.156386326606139</v>
          </cell>
          <cell r="K97">
            <v>0.61343074898104533</v>
          </cell>
        </row>
        <row r="98">
          <cell r="A98" t="str">
            <v xml:space="preserve">  % N.P.B.T.</v>
          </cell>
          <cell r="B98">
            <v>-0.48815295071913711</v>
          </cell>
          <cell r="I98">
            <v>-3.1105360589538176E-4</v>
          </cell>
          <cell r="J98">
            <v>3.768577338874541E-2</v>
          </cell>
          <cell r="K98">
            <v>1.5081938246051168E-5</v>
          </cell>
        </row>
        <row r="100">
          <cell r="A100" t="str">
            <v>N. P. A. T.</v>
          </cell>
          <cell r="B100">
            <v>19257.902769306747</v>
          </cell>
          <cell r="C100">
            <v>1495.6008256892455</v>
          </cell>
          <cell r="D100">
            <v>-19470.47686418776</v>
          </cell>
          <cell r="E100">
            <v>15214.583839999999</v>
          </cell>
          <cell r="F100">
            <v>1699.7804669999973</v>
          </cell>
          <cell r="G100">
            <v>22139.248278970757</v>
          </cell>
          <cell r="H100">
            <v>0</v>
          </cell>
          <cell r="I100">
            <v>40336.639316778979</v>
          </cell>
          <cell r="J100">
            <v>335.95111880250977</v>
          </cell>
          <cell r="K100">
            <v>40672.590435581456</v>
          </cell>
        </row>
        <row r="101">
          <cell r="A101" t="str">
            <v xml:space="preserve"> % Sales</v>
          </cell>
          <cell r="B101">
            <v>4.8144015446796848E-2</v>
          </cell>
          <cell r="I101">
            <v>0.10084004523244292</v>
          </cell>
          <cell r="J101">
            <v>9.6248285536586695E-2</v>
          </cell>
          <cell r="K101">
            <v>0.10080032403466785</v>
          </cell>
        </row>
        <row r="102">
          <cell r="A102" t="str">
            <v>Additional Data :</v>
          </cell>
        </row>
        <row r="103">
          <cell r="A103" t="str">
            <v xml:space="preserve">  Royalties to Parent Co. (Remit to NY)</v>
          </cell>
          <cell r="B103">
            <v>2119.4118809999995</v>
          </cell>
          <cell r="I103">
            <v>2119.4118809999995</v>
          </cell>
          <cell r="J103">
            <v>13.237938858681531</v>
          </cell>
          <cell r="K103">
            <v>2132.649819858681</v>
          </cell>
        </row>
        <row r="104">
          <cell r="A104" t="str">
            <v xml:space="preserve">  Gross TSAF Billed by NY</v>
          </cell>
          <cell r="B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 xml:space="preserve">  Royalty Tax</v>
          </cell>
          <cell r="B105">
            <v>394.25962900000002</v>
          </cell>
          <cell r="I105">
            <v>394.25962900000002</v>
          </cell>
          <cell r="J105">
            <v>1.7520473288754168</v>
          </cell>
          <cell r="K105">
            <v>396.01167632887541</v>
          </cell>
        </row>
        <row r="106">
          <cell r="A106" t="str">
            <v xml:space="preserve">  Dividend Tax</v>
          </cell>
          <cell r="B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 xml:space="preserve">  TSAF Tax</v>
          </cell>
          <cell r="B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Total Royalties &amp; TSAF</v>
          </cell>
          <cell r="B108">
            <v>2513.6715099999997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2513.6715099999997</v>
          </cell>
          <cell r="J108">
            <v>14.989986187556948</v>
          </cell>
          <cell r="K108">
            <v>2528.6614961875566</v>
          </cell>
        </row>
        <row r="109">
          <cell r="A109" t="str">
            <v xml:space="preserve"> SURPLUS NET PROFIT</v>
          </cell>
          <cell r="B109">
            <v>16744.231259306747</v>
          </cell>
          <cell r="C109">
            <v>1495.6008256892455</v>
          </cell>
          <cell r="D109">
            <v>-19470.47686418776</v>
          </cell>
          <cell r="E109">
            <v>15214.583839999999</v>
          </cell>
          <cell r="F109">
            <v>1699.7804669999973</v>
          </cell>
          <cell r="G109">
            <v>22139.248278970757</v>
          </cell>
          <cell r="H109">
            <v>0</v>
          </cell>
          <cell r="I109">
            <v>37822.967806778979</v>
          </cell>
          <cell r="J109">
            <v>320.96113261495282</v>
          </cell>
          <cell r="K109">
            <v>38143.928939393896</v>
          </cell>
        </row>
        <row r="113">
          <cell r="A113" t="str">
            <v>BRAZIL</v>
          </cell>
        </row>
        <row r="114">
          <cell r="A114" t="str">
            <v>PROFIT &amp; LOSS STATEMENT</v>
          </cell>
        </row>
        <row r="115">
          <cell r="A115" t="str">
            <v>HYPER TO NON-HYPER  PUT &amp; TAKE</v>
          </cell>
        </row>
        <row r="116">
          <cell r="D116" t="str">
            <v>YTD:</v>
          </cell>
          <cell r="E116" t="str">
            <v>FULL YEAR</v>
          </cell>
          <cell r="F116">
            <v>38143.90625</v>
          </cell>
        </row>
        <row r="117">
          <cell r="I117" t="str">
            <v>NON-HYP</v>
          </cell>
          <cell r="K117" t="str">
            <v>TOTAL</v>
          </cell>
        </row>
        <row r="118">
          <cell r="B118" t="str">
            <v>HYPER</v>
          </cell>
          <cell r="C118" t="str">
            <v>Exchange on</v>
          </cell>
          <cell r="D118" t="str">
            <v>Tax Gain on</v>
          </cell>
          <cell r="E118" t="str">
            <v>Lower Depr</v>
          </cell>
          <cell r="F118" t="str">
            <v>Rev Non-Hyp</v>
          </cell>
          <cell r="G118" t="str">
            <v>BST</v>
          </cell>
          <cell r="H118" t="str">
            <v>Beg.Bal.</v>
          </cell>
          <cell r="I118" t="str">
            <v>BEF. 4PT</v>
          </cell>
          <cell r="J118" t="str">
            <v>4 PT</v>
          </cell>
          <cell r="K118" t="str">
            <v>NON HYPER</v>
          </cell>
        </row>
        <row r="119">
          <cell r="B119" t="str">
            <v>P&amp;L</v>
          </cell>
          <cell r="C119" t="str">
            <v>Perm Debt</v>
          </cell>
          <cell r="D119" t="str">
            <v>Perm Debt</v>
          </cell>
          <cell r="E119" t="str">
            <v>and Amortiz</v>
          </cell>
          <cell r="F119" t="str">
            <v>Def. Tax</v>
          </cell>
          <cell r="G119" t="str">
            <v>Elimination</v>
          </cell>
          <cell r="H119" t="str">
            <v>Adjust</v>
          </cell>
          <cell r="I119" t="str">
            <v>AVGE ADJT</v>
          </cell>
          <cell r="J119" t="str">
            <v>Average</v>
          </cell>
          <cell r="K119" t="str">
            <v>P&amp;L</v>
          </cell>
        </row>
        <row r="121">
          <cell r="A121" t="str">
            <v>TONNAGE</v>
          </cell>
          <cell r="B121">
            <v>211317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211317</v>
          </cell>
          <cell r="J121">
            <v>0</v>
          </cell>
          <cell r="K121">
            <v>211317</v>
          </cell>
        </row>
        <row r="123">
          <cell r="A123" t="str">
            <v>GROSS SALES</v>
          </cell>
          <cell r="B123">
            <v>496344.28130583046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496344.28130583046</v>
          </cell>
          <cell r="J123">
            <v>4306.5807896039478</v>
          </cell>
          <cell r="K123">
            <v>500650.86209543439</v>
          </cell>
        </row>
        <row r="125">
          <cell r="A125" t="str">
            <v>NET SALES</v>
          </cell>
          <cell r="B125">
            <v>400006.1604871396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400006.1604871396</v>
          </cell>
          <cell r="J125">
            <v>3490.4634085643556</v>
          </cell>
          <cell r="K125">
            <v>403496.62389570393</v>
          </cell>
        </row>
        <row r="126">
          <cell r="A126" t="str">
            <v xml:space="preserve">  G / N  %</v>
          </cell>
          <cell r="B126">
            <v>0.19409535769251784</v>
          </cell>
          <cell r="I126">
            <v>0.19409535769251784</v>
          </cell>
          <cell r="J126">
            <v>0.18950471868766355</v>
          </cell>
          <cell r="K126">
            <v>0.19405586918016904</v>
          </cell>
        </row>
        <row r="129">
          <cell r="A129" t="str">
            <v>MARGIN</v>
          </cell>
          <cell r="B129">
            <v>182134.42699905919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11072.21731641415</v>
          </cell>
          <cell r="H129">
            <v>0</v>
          </cell>
          <cell r="I129">
            <v>193206.64431547333</v>
          </cell>
          <cell r="J129">
            <v>1556.7766010395897</v>
          </cell>
          <cell r="K129">
            <v>194763.42091651287</v>
          </cell>
        </row>
        <row r="130">
          <cell r="A130" t="str">
            <v xml:space="preserve"> % Sales</v>
          </cell>
          <cell r="B130">
            <v>0.45532905487568087</v>
          </cell>
          <cell r="I130">
            <v>0.48300917185920444</v>
          </cell>
          <cell r="J130">
            <v>0.44600857216259987</v>
          </cell>
          <cell r="K130">
            <v>0.48268909671684251</v>
          </cell>
        </row>
        <row r="133">
          <cell r="A133" t="str">
            <v>TOTAL NVO'S</v>
          </cell>
          <cell r="B133">
            <v>80323.766159044913</v>
          </cell>
          <cell r="C133">
            <v>-1495.6008256892455</v>
          </cell>
          <cell r="D133">
            <v>0</v>
          </cell>
          <cell r="E133">
            <v>-6658.8525199999995</v>
          </cell>
          <cell r="F133">
            <v>0</v>
          </cell>
          <cell r="G133">
            <v>283.39999999999998</v>
          </cell>
          <cell r="H133">
            <v>0</v>
          </cell>
          <cell r="I133">
            <v>72452.712813355654</v>
          </cell>
          <cell r="J133">
            <v>560.79158799443996</v>
          </cell>
          <cell r="K133">
            <v>73013.504401350088</v>
          </cell>
        </row>
        <row r="135">
          <cell r="A135" t="str">
            <v>OPERATING CONTRIBUTION</v>
          </cell>
          <cell r="B135">
            <v>101810.66084001427</v>
          </cell>
          <cell r="C135">
            <v>1495.6008256892455</v>
          </cell>
          <cell r="D135">
            <v>0</v>
          </cell>
          <cell r="E135">
            <v>6658.8525199999995</v>
          </cell>
          <cell r="F135">
            <v>0</v>
          </cell>
          <cell r="G135">
            <v>10788.81731641415</v>
          </cell>
          <cell r="H135">
            <v>0</v>
          </cell>
          <cell r="I135">
            <v>120753.93150211767</v>
          </cell>
          <cell r="J135">
            <v>995.98501304514969</v>
          </cell>
          <cell r="K135">
            <v>121749.91651516278</v>
          </cell>
        </row>
        <row r="136">
          <cell r="A136" t="str">
            <v xml:space="preserve"> % Sales</v>
          </cell>
          <cell r="B136">
            <v>0.25452273213999049</v>
          </cell>
          <cell r="I136">
            <v>0.30188017943288642</v>
          </cell>
          <cell r="J136">
            <v>0.28534463664662885</v>
          </cell>
          <cell r="K136">
            <v>0.30173713806991548</v>
          </cell>
        </row>
        <row r="138">
          <cell r="A138" t="str">
            <v>Media</v>
          </cell>
          <cell r="B138">
            <v>15139.444433564358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15139.444433564358</v>
          </cell>
          <cell r="J138">
            <v>147.05257864175007</v>
          </cell>
          <cell r="K138">
            <v>15286.497012206108</v>
          </cell>
        </row>
        <row r="139">
          <cell r="A139" t="str">
            <v>Promotion</v>
          </cell>
          <cell r="B139">
            <v>22968.55783303631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22968.55783303631</v>
          </cell>
          <cell r="J139">
            <v>186.27941390608134</v>
          </cell>
          <cell r="K139">
            <v>23154.837246942392</v>
          </cell>
        </row>
        <row r="140">
          <cell r="A140" t="str">
            <v>Advertising Smoothing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Reserves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TOTAL  ADVERTISING</v>
          </cell>
          <cell r="B142">
            <v>38108.00226660067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38108.00226660067</v>
          </cell>
          <cell r="J142">
            <v>333.33199254783142</v>
          </cell>
          <cell r="K142">
            <v>38441.334259148498</v>
          </cell>
        </row>
        <row r="143">
          <cell r="A143" t="str">
            <v xml:space="preserve"> % Sales</v>
          </cell>
          <cell r="B143">
            <v>9.5268538414987392E-2</v>
          </cell>
          <cell r="I143">
            <v>9.5268538414987392E-2</v>
          </cell>
          <cell r="J143">
            <v>9.5497919196045222E-2</v>
          </cell>
          <cell r="K143">
            <v>9.5270522682452077E-2</v>
          </cell>
        </row>
        <row r="145">
          <cell r="A145" t="str">
            <v>RESERVE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7">
          <cell r="A147" t="str">
            <v xml:space="preserve"> OPERATING PROFIT</v>
          </cell>
          <cell r="B147">
            <v>63702.658573413602</v>
          </cell>
          <cell r="C147">
            <v>1495.6008256892455</v>
          </cell>
          <cell r="D147">
            <v>0</v>
          </cell>
          <cell r="E147">
            <v>6658.8525199999995</v>
          </cell>
          <cell r="F147">
            <v>0</v>
          </cell>
          <cell r="G147">
            <v>10788.81731641415</v>
          </cell>
          <cell r="H147">
            <v>0</v>
          </cell>
          <cell r="I147">
            <v>82645.929235517004</v>
          </cell>
          <cell r="J147">
            <v>662.65302049731827</v>
          </cell>
          <cell r="K147">
            <v>83308.582256014284</v>
          </cell>
        </row>
        <row r="148">
          <cell r="A148" t="str">
            <v xml:space="preserve"> % Sales</v>
          </cell>
          <cell r="B148">
            <v>0.15925419372500307</v>
          </cell>
          <cell r="I148">
            <v>0.20661164101789906</v>
          </cell>
          <cell r="J148">
            <v>0.18984671745058362</v>
          </cell>
          <cell r="K148">
            <v>0.20646661538746341</v>
          </cell>
        </row>
        <row r="150">
          <cell r="A150" t="str">
            <v xml:space="preserve">Goodwill </v>
          </cell>
          <cell r="B150">
            <v>18502.649999999998</v>
          </cell>
          <cell r="C150">
            <v>0</v>
          </cell>
          <cell r="D150">
            <v>0</v>
          </cell>
          <cell r="E150">
            <v>-8639.731319999999</v>
          </cell>
          <cell r="F150">
            <v>0</v>
          </cell>
          <cell r="G150">
            <v>0</v>
          </cell>
          <cell r="H150">
            <v>0</v>
          </cell>
          <cell r="I150">
            <v>9862.9186799999989</v>
          </cell>
          <cell r="J150">
            <v>67.331899999999905</v>
          </cell>
          <cell r="K150">
            <v>9930.2505799999981</v>
          </cell>
        </row>
        <row r="151">
          <cell r="A151" t="str">
            <v>Other Exp. / ((Inc.)</v>
          </cell>
          <cell r="B151">
            <v>3277.9501744113632</v>
          </cell>
          <cell r="C151">
            <v>0</v>
          </cell>
          <cell r="D151">
            <v>0</v>
          </cell>
          <cell r="E151">
            <v>84</v>
          </cell>
          <cell r="F151">
            <v>0</v>
          </cell>
          <cell r="G151">
            <v>-283.39999999999998</v>
          </cell>
          <cell r="H151">
            <v>0</v>
          </cell>
          <cell r="I151">
            <v>3078.5501744113635</v>
          </cell>
          <cell r="J151">
            <v>65.6801606967488</v>
          </cell>
          <cell r="K151">
            <v>3144.2303351081127</v>
          </cell>
        </row>
        <row r="152">
          <cell r="A152" t="str">
            <v>TOTAL O.E.I.</v>
          </cell>
          <cell r="B152">
            <v>21780.60017441136</v>
          </cell>
          <cell r="C152">
            <v>0</v>
          </cell>
          <cell r="D152">
            <v>0</v>
          </cell>
          <cell r="E152">
            <v>-8555.731319999999</v>
          </cell>
          <cell r="F152">
            <v>0</v>
          </cell>
          <cell r="G152">
            <v>-283.39999999999998</v>
          </cell>
          <cell r="H152">
            <v>0</v>
          </cell>
          <cell r="I152">
            <v>12941.468854411363</v>
          </cell>
          <cell r="J152">
            <v>133.0120606967487</v>
          </cell>
          <cell r="K152">
            <v>13074.48091510811</v>
          </cell>
        </row>
        <row r="154">
          <cell r="A154" t="str">
            <v>E. B. I. T.</v>
          </cell>
          <cell r="B154">
            <v>41922.058399002242</v>
          </cell>
          <cell r="C154">
            <v>1495.6008256892455</v>
          </cell>
          <cell r="D154">
            <v>0</v>
          </cell>
          <cell r="E154">
            <v>15214.583839999999</v>
          </cell>
          <cell r="F154">
            <v>0</v>
          </cell>
          <cell r="G154">
            <v>11072.21731641415</v>
          </cell>
          <cell r="H154">
            <v>0</v>
          </cell>
          <cell r="I154">
            <v>69704.460381105644</v>
          </cell>
          <cell r="J154">
            <v>529.64095980056959</v>
          </cell>
          <cell r="K154">
            <v>70234.101340906171</v>
          </cell>
        </row>
        <row r="157">
          <cell r="A157" t="str">
            <v>INTEREST EXP/(INC)</v>
          </cell>
          <cell r="B157">
            <v>28981.24961990428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399.11440000000005</v>
          </cell>
          <cell r="H157">
            <v>0</v>
          </cell>
          <cell r="I157">
            <v>29380.364019904278</v>
          </cell>
          <cell r="J157">
            <v>180.53345467145365</v>
          </cell>
          <cell r="K157">
            <v>29560.897474575733</v>
          </cell>
        </row>
        <row r="159">
          <cell r="A159" t="str">
            <v>N. P. B. T.</v>
          </cell>
          <cell r="B159">
            <v>12940.808779097963</v>
          </cell>
          <cell r="C159">
            <v>1495.6008256892455</v>
          </cell>
          <cell r="D159">
            <v>0</v>
          </cell>
          <cell r="E159">
            <v>15214.583839999999</v>
          </cell>
          <cell r="F159">
            <v>0</v>
          </cell>
          <cell r="G159">
            <v>10673.102916414149</v>
          </cell>
          <cell r="H159">
            <v>0</v>
          </cell>
          <cell r="I159">
            <v>40324.096361201358</v>
          </cell>
          <cell r="J159">
            <v>349.10750512911591</v>
          </cell>
          <cell r="K159">
            <v>40673.203866330441</v>
          </cell>
        </row>
        <row r="160">
          <cell r="A160" t="str">
            <v xml:space="preserve"> % Sales</v>
          </cell>
          <cell r="B160">
            <v>3.2351523694880736E-2</v>
          </cell>
          <cell r="I160">
            <v>0.10080868832643342</v>
          </cell>
          <cell r="J160">
            <v>0.1000175232527951</v>
          </cell>
          <cell r="K160">
            <v>0.100801844321859</v>
          </cell>
        </row>
        <row r="162">
          <cell r="A162" t="str">
            <v>INCOME TAX</v>
          </cell>
          <cell r="B162">
            <v>-6317.0939902087848</v>
          </cell>
          <cell r="C162">
            <v>0</v>
          </cell>
          <cell r="D162">
            <v>19470.47686418776</v>
          </cell>
          <cell r="E162">
            <v>0</v>
          </cell>
          <cell r="F162">
            <v>-1699.7804669999973</v>
          </cell>
          <cell r="G162">
            <v>-11466.145362556606</v>
          </cell>
          <cell r="H162">
            <v>0</v>
          </cell>
          <cell r="I162">
            <v>-12.542955577628163</v>
          </cell>
          <cell r="J162">
            <v>13.156386326606139</v>
          </cell>
          <cell r="K162">
            <v>0.61343074897797578</v>
          </cell>
        </row>
        <row r="165">
          <cell r="A165" t="str">
            <v>N. P. A. T.</v>
          </cell>
          <cell r="B165">
            <v>19257.902769306747</v>
          </cell>
          <cell r="C165">
            <v>1495.6008256892455</v>
          </cell>
          <cell r="D165">
            <v>-19470.47686418776</v>
          </cell>
          <cell r="E165">
            <v>15214.583839999999</v>
          </cell>
          <cell r="F165">
            <v>1699.7804669999973</v>
          </cell>
          <cell r="G165">
            <v>22139.248278970757</v>
          </cell>
          <cell r="H165">
            <v>0</v>
          </cell>
          <cell r="I165">
            <v>40336.639316778987</v>
          </cell>
          <cell r="J165">
            <v>335.95111880250977</v>
          </cell>
          <cell r="K165">
            <v>40672.590435581464</v>
          </cell>
        </row>
        <row r="166">
          <cell r="A166" t="str">
            <v xml:space="preserve"> % Sales</v>
          </cell>
          <cell r="B166">
            <v>4.8144015446796848E-2</v>
          </cell>
          <cell r="I166">
            <v>0.10084004523244294</v>
          </cell>
          <cell r="J166">
            <v>9.6248285536586695E-2</v>
          </cell>
          <cell r="K166">
            <v>0.10080032403466786</v>
          </cell>
        </row>
      </sheetData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 2003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  <sheetName val="Cenario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  <sheetData sheetId="29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  <sheetName val="CAPA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C-TV (0)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  <sheetName val="SQL Results"/>
      <sheetName val="DEPARA_Descontos"/>
      <sheetName val="DEPARA_Inflacao"/>
      <sheetName val="DEPARA_MERC_POND_MMABC18+"/>
      <sheetName val="DEPARA_SEC_POND"/>
      <sheetName val="DEPARA_TARGET_18+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Q15 - Programa DSC"/>
      <sheetName val="XQ13 - Programa DSC SP"/>
      <sheetName val="XQ15 - Programa DK"/>
      <sheetName val="H&amp;H Terças a Mesa"/>
      <sheetName val="H&amp;H Rápido e Saboroso"/>
      <sheetName val="XQ15 - Programa ID"/>
      <sheetName val="XQ15 - Programa AP"/>
      <sheetName val="TLC - Masterchef Espanha"/>
      <sheetName val="XQ15 - Programa TB"/>
      <sheetName val="MÍDIA AVULSA"/>
      <sheetName val="Data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Tabela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.Daten"/>
      <sheetName val="Tab.OperatingExp (Inp)"/>
      <sheetName val="Tab.SendBudget"/>
      <sheetName val="OUTDOOR"/>
      <sheetName val="input"/>
      <sheetName val="globals"/>
      <sheetName val="output 2007"/>
      <sheetName val="plamarc"/>
      <sheetName val="Tabelas"/>
      <sheetName val="I_OPEXP"/>
    </sheetNames>
    <sheetDataSet>
      <sheetData sheetId="0" refreshError="1">
        <row r="12">
          <cell r="F12" t="b">
            <v>0</v>
          </cell>
        </row>
        <row r="13">
          <cell r="C13" t="str">
            <v>Region Europe</v>
          </cell>
        </row>
        <row r="14">
          <cell r="C14" t="str">
            <v>Dec</v>
          </cell>
        </row>
        <row r="15">
          <cell r="C15" t="str">
            <v>1000</v>
          </cell>
        </row>
        <row r="16">
          <cell r="C16" t="str">
            <v>SCADI-OE</v>
          </cell>
        </row>
        <row r="17">
          <cell r="C17" t="str">
            <v>Act</v>
          </cell>
        </row>
        <row r="18">
          <cell r="C18" t="str">
            <v>1995</v>
          </cell>
        </row>
        <row r="19">
          <cell r="C19" t="str">
            <v>SCADI-PL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Premissas"/>
      <sheetName val="Detail"/>
      <sheetName val="DET @ ACT"/>
      <sheetName val="VICTEL ($R)"/>
      <sheetName val="Tabelas"/>
      <sheetName val="Base"/>
      <sheetName val="Budget Coca-Cola"/>
      <sheetName val="outdoor-projetos"/>
      <sheetName val="cro2001"/>
      <sheetName val="1DataBaseUS$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anarev"/>
      <sheetName val="DIAP,COTON 98"/>
      <sheetName val="BABY TOIL.98"/>
      <sheetName val="RD INT 1ª"/>
      <sheetName val="Integração - Earned Value"/>
      <sheetName val="OUTDOOR"/>
      <sheetName val="&lt;Gerencial&gt;"/>
      <sheetName val="dHora"/>
      <sheetName val="Região Sul"/>
      <sheetName val="P&amp;L R$ "/>
      <sheetName val="Lista de valores"/>
      <sheetName val="DESCRICAO  PACOTES"/>
      <sheetName val="Macro1"/>
      <sheetName val="XLR_NoRangeSheet"/>
      <sheetName val="Budget_Coca-Cola"/>
      <sheetName val="Bar Rel"/>
      <sheetName val="cro2001.xls"/>
      <sheetName val="2_3"/>
      <sheetName val="2_4"/>
      <sheetName val="2_5"/>
      <sheetName val="GREG1"/>
      <sheetName val="UNITSOLD"/>
      <sheetName val="Est.REV."/>
      <sheetName val="3.1.Q"/>
      <sheetName val="ProcV"/>
      <sheetName val="#¡REF"/>
      <sheetName val="GTOS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Budget"/>
      <sheetName val="PRC-TV (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Tabela Encargos Sociais"/>
      <sheetName val="Tab Impostos"/>
      <sheetName val="Cálculos Apuração Impostos"/>
      <sheetName val="Auxílio-doença"/>
      <sheetName val="Tab Encargos-Imps"/>
      <sheetName val="plamarc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 2009  "/>
      <sheetName val="Crono Brahma 2009"/>
      <sheetName val="Crono Brahma 2009.xlsx"/>
      <sheetName val="\Users\vgiosa\AppData\Local\Tem"/>
      <sheetName val="\C\Users\vgiosa\AppData\Local\T"/>
      <sheetName val="\Documents and Settings\fabio.f"/>
      <sheetName val="\X\Documents and Settings\fabio"/>
      <sheetName val="\C\X\Documents and Settings\fab"/>
      <sheetName val="Crono%20Brahma%202009.xlsx"/>
      <sheetName val="\\Fnserver1\comum\X\Documents a"/>
      <sheetName val="Share Price 2002"/>
      <sheetName val="capa"/>
      <sheetName val="Crono%20Brahma%202009"/>
      <sheetName val="Crono%2520Brahma%25202009.xlsx"/>
      <sheetName val="Ranking por Filial - Mês"/>
      <sheetName val="Ranking Geral - Mês"/>
      <sheetName val="MS"/>
      <sheetName val="[Crono Brahma 2009.xlsx]\Users\"/>
      <sheetName val="[Crono Brahma 2009.xlsx]\C\User"/>
      <sheetName val="[Crono Brahma 2009.xlsx]\Docume"/>
      <sheetName val="[Crono Brahma 2009.xlsx]\X\Docu"/>
      <sheetName val="[Crono Brahma 2009.xlsx]\C\X\Do"/>
      <sheetName val="[Crono Brahma 2009.xlsx]\\Fnser"/>
      <sheetName val="[Crono Brahma 2009.xlsx][Crono "/>
      <sheetName val="Crono_2009__1"/>
      <sheetName val="Crono_Brahma_20091"/>
      <sheetName val="Crono_Brahma_2009_xlsx1"/>
      <sheetName val="\Documents_and_Settings\fabio_1"/>
      <sheetName val="\\Fnserver1\comum\X\Documents_1"/>
      <sheetName val="Crono%20Brahma%202009_xlsx1"/>
      <sheetName val="Crono%2520Brahma%25202009_xlsx1"/>
      <sheetName val="Ranking_por_Filial_-_Mês1"/>
      <sheetName val="Ranking_Geral_-_Mês1"/>
      <sheetName val="\X\Documents_and_Settings\fabi1"/>
      <sheetName val="\C\X\Documents_and_Settings\fa1"/>
      <sheetName val="Share_Price_20021"/>
      <sheetName val="Crono_2009__"/>
      <sheetName val="Crono_Brahma_2009"/>
      <sheetName val="Crono_Brahma_2009_xlsx"/>
      <sheetName val="\Documents_and_Settings\fabio_f"/>
      <sheetName val="\\Fnserver1\comum\X\Documents_a"/>
      <sheetName val="Crono%20Brahma%202009_xlsx"/>
      <sheetName val="Crono%2520Brahma%25202009_xlsx"/>
      <sheetName val="Ranking_por_Filial_-_Mês"/>
      <sheetName val="Ranking_Geral_-_Mês"/>
      <sheetName val="\X\Documents_and_Settings\fabio"/>
      <sheetName val="\C\X\Documents_and_Settings\fab"/>
      <sheetName val="Share_Price_2002"/>
      <sheetName val="[Crono Brahma 2009.xlsx]__twd_2"/>
    </sheetNames>
    <definedNames>
      <definedName name="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ução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nda yamaha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S"/>
    </sheetNames>
    <definedNames>
      <definedName name="Impressao"/>
      <definedName name="Muda_Cor"/>
    </defined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</sheetNames>
    <definedNames>
      <definedName name="IMPRESSÃO"/>
    </defined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"/>
    </sheetNames>
    <definedNames>
      <definedName name="IMPRIME"/>
    </defined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  <sheetName val="[RATBOT9R.XLS]_Users_edson__564"/>
      <sheetName val="[RATBOT9R.XLS]_Users_edson__561"/>
      <sheetName val="[RATBOT9R.XLS]_Users_edson__557"/>
      <sheetName val="[RATBOT9R.XLS]_Users_edson__556"/>
      <sheetName val="[RATBOT9R.XLS]_Users_edson__558"/>
      <sheetName val="[RATBOT9R.XLS]_Users_edson__559"/>
      <sheetName val="[RATBOT9R.XLS]_Users_edson__560"/>
      <sheetName val="[RATBOT9R.XLS]_Users_edson__562"/>
      <sheetName val="[RATBOT9R.XLS]_Users_edson__563"/>
      <sheetName val="[RATBOT9R.XLS]_Users_edson__565"/>
      <sheetName val="[RATBOT9R.XLS]_Users_edson__574"/>
      <sheetName val="[RATBOT9R.XLS]_Users_edson__567"/>
      <sheetName val="[RATBOT9R.XLS]_Users_edson__566"/>
      <sheetName val="[RATBOT9R.XLS]_Users_edson__568"/>
      <sheetName val="[RATBOT9R.XLS]_Users_edson__572"/>
      <sheetName val="[RATBOT9R.XLS]_Users_edson__571"/>
      <sheetName val="[RATBOT9R.XLS]_Users_edson__569"/>
      <sheetName val="[RATBOT9R.XLS]_Users_edson__570"/>
      <sheetName val="[RATBOT9R.XLS]_Users_edson__573"/>
      <sheetName val="[RATBOT9R.XLS]_Users_edson__579"/>
      <sheetName val="[RATBOT9R.XLS]_Users_edson__578"/>
      <sheetName val="[RATBOT9R.XLS]_Users_edson__577"/>
      <sheetName val="[RATBOT9R.XLS]_Users_edson__576"/>
      <sheetName val="[RATBOT9R.XLS]_Users_edson__575"/>
      <sheetName val="[RATBOT9R_XLS]_Users_edson_m_57"/>
      <sheetName val="[RATBOT9R_XLS]_Users_edson_m_61"/>
      <sheetName val="[RATBOT9R_XLS]_Users_edson_m_59"/>
      <sheetName val="[RATBOT9R_XLS]_Users_edson_m_58"/>
      <sheetName val="[RATBOT9R_XLS]_Users_edson_m_60"/>
      <sheetName val="[RATBOT9R_XLS]_Users_edson_m_62"/>
      <sheetName val="[RATBOT9R_XLS]_Users_edson_m_75"/>
      <sheetName val="[RATBOT9R_XLS]_Users_edson_m_63"/>
      <sheetName val="[RATBOT9R_XLS]_Users_edson_m_65"/>
      <sheetName val="[RATBOT9R_XLS]_Users_edson_m_64"/>
      <sheetName val="[RATBOT9R_XLS]_Users_edson_m_66"/>
      <sheetName val="[RATBOT9R_XLS]_Users_edson_m_67"/>
      <sheetName val="[RATBOT9R_XLS]_Users_edson_m_68"/>
      <sheetName val="[RATBOT9R_XLS]_Users_edson_m_69"/>
      <sheetName val="[RATBOT9R_XLS]_Users_edson_m_73"/>
      <sheetName val="[RATBOT9R_XLS]_Users_edson_m_72"/>
      <sheetName val="[RATBOT9R_XLS]_Users_edson_m_70"/>
      <sheetName val="[RATBOT9R_XLS]_Users_edson_m_71"/>
      <sheetName val="[RATBOT9R_XLS]_Users_edson_m_74"/>
      <sheetName val="[RATBOT9R_XLS]_Users_edson_m_77"/>
      <sheetName val="[RATBOT9R_XLS]_Users_edson_m_76"/>
      <sheetName val="[RATBOT9R_XLS]_Users_edson_m_78"/>
      <sheetName val="[RATBOT9R_XLS]_Users_edson_m_81"/>
      <sheetName val="[RATBOT9R_XLS]_Users_edson_m_79"/>
      <sheetName val="[RATBOT9R_XLS]_Users_edson_m_80"/>
      <sheetName val="[RATBOT9R_XLS]_Users_edson_m_94"/>
      <sheetName val="[RATBOT9R_XLS]_Users_edson_m_93"/>
      <sheetName val="[RATBOT9R_XLS]_Users_edson_m_83"/>
      <sheetName val="[RATBOT9R_XLS]_Users_edson_m_82"/>
      <sheetName val="[RATBOT9R_XLS]_Users_edson_m_92"/>
      <sheetName val="[RATBOT9R_XLS]_Users_edson_m_90"/>
      <sheetName val="[RATBOT9R_XLS]_Users_edson_m_88"/>
      <sheetName val="[RATBOT9R_XLS]_Users_edson_m_84"/>
      <sheetName val="[RATBOT9R_XLS]_Users_edson_m_85"/>
      <sheetName val="[RATBOT9R_XLS]_Users_edson_m_86"/>
      <sheetName val="[RATBOT9R_XLS]_Users_edson_m_87"/>
      <sheetName val="[RATBOT9R_XLS]_Users_edson_m_89"/>
      <sheetName val="[RATBOT9R_XLS]_Users_edson_m_91"/>
      <sheetName val="[RATBOT9R_XLS]_Users_edson_m_96"/>
      <sheetName val="[RATBOT9R_XLS]_Users_edson_m_95"/>
      <sheetName val="[RATBOT9R_XLS]_Users_edson_m_97"/>
      <sheetName val="[RATBOT9R_XLS]_Users_edson__177"/>
      <sheetName val="[RATBOT9R_XLS]_Users_edson_m_99"/>
      <sheetName val="[RATBOT9R_XLS]_Users_edson_m_98"/>
      <sheetName val="[RATBOT9R_XLS]_Users_edson__100"/>
      <sheetName val="[RATBOT9R_XLS]_Users_edson__168"/>
      <sheetName val="[RATBOT9R_XLS]_Users_edson__101"/>
      <sheetName val="[RATBOT9R_XLS]_Users_edson__102"/>
      <sheetName val="[RATBOT9R_XLS]_Users_edson__111"/>
      <sheetName val="[RATBOT9R_XLS]_Users_edson__109"/>
      <sheetName val="[RATBOT9R_XLS]_Users_edson__104"/>
      <sheetName val="[RATBOT9R_XLS]_Users_edson__103"/>
      <sheetName val="[RATBOT9R_XLS]_Users_edson__108"/>
      <sheetName val="[RATBOT9R_XLS]_Users_edson__107"/>
      <sheetName val="[RATBOT9R_XLS]_Users_edson__105"/>
      <sheetName val="[RATBOT9R_XLS]_Users_edson__106"/>
      <sheetName val="[RATBOT9R_XLS]_Users_edson__110"/>
      <sheetName val="[RATBOT9R_XLS]_Users_edson__112"/>
      <sheetName val="[RATBOT9R_XLS]_Users_edson__113"/>
      <sheetName val="[RATBOT9R_XLS]_Users_edson__139"/>
      <sheetName val="[RATBOT9R_XLS]_Users_edson__114"/>
      <sheetName val="[RATBOT9R_XLS]_Users_edson__138"/>
      <sheetName val="[RATBOT9R_XLS]_Users_edson__137"/>
      <sheetName val="[RATBOT9R_XLS]_Users_edson__121"/>
      <sheetName val="[RATBOT9R_XLS]_Users_edson__116"/>
      <sheetName val="[RATBOT9R_XLS]_Users_edson__115"/>
      <sheetName val="[RATBOT9R_XLS]_Users_edson__117"/>
      <sheetName val="[RATBOT9R_XLS]_Users_edson__119"/>
      <sheetName val="[RATBOT9R_XLS]_Users_edson__118"/>
      <sheetName val="[RATBOT9R_XLS]_Users_edson__120"/>
      <sheetName val="[RATBOT9R_XLS]_Users_edson__122"/>
      <sheetName val="[RATBOT9R_XLS]_Users_edson__123"/>
      <sheetName val="[RATBOT9R_XLS]_Users_edson__124"/>
      <sheetName val="[RATBOT9R_XLS]_Users_edson__126"/>
      <sheetName val="[RATBOT9R_XLS]_Users_edson__125"/>
      <sheetName val="[RATBOT9R_XLS]_Users_edson__127"/>
      <sheetName val="[RATBOT9R_XLS]_Users_edson__129"/>
      <sheetName val="[RATBOT9R_XLS]_Users_edson__128"/>
      <sheetName val="[RATBOT9R_XLS]_Users_edson__130"/>
      <sheetName val="[RATBOT9R_XLS]_Users_edson__131"/>
      <sheetName val="[RATBOT9R_XLS]_Users_edson__132"/>
      <sheetName val="[RATBOT9R_XLS]_Users_edson__134"/>
      <sheetName val="[RATBOT9R_XLS]_Users_edson__133"/>
      <sheetName val="[RATBOT9R_XLS]_Users_edson__135"/>
      <sheetName val="[RATBOT9R_XLS]_Users_edson__136"/>
      <sheetName val="[RATBOT9R_XLS]_Users_edson__167"/>
      <sheetName val="[RATBOT9R_XLS]_Users_edson__165"/>
      <sheetName val="[RATBOT9R_XLS]_Users_edson__149"/>
      <sheetName val="[RATBOT9R_XLS]_Users_edson__147"/>
      <sheetName val="[RATBOT9R_XLS]_Users_edson__141"/>
      <sheetName val="[RATBOT9R_XLS]_Users_edson__140"/>
      <sheetName val="[RATBOT9R_XLS]_Users_edson__142"/>
      <sheetName val="[RATBOT9R_XLS]_Users_edson__143"/>
      <sheetName val="[RATBOT9R_XLS]_Users_edson__145"/>
      <sheetName val="[RATBOT9R_XLS]_Users_edson__144"/>
      <sheetName val="[RATBOT9R_XLS]_Users_edson__146"/>
      <sheetName val="[RATBOT9R_XLS]_Users_edson__148"/>
      <sheetName val="[RATBOT9R_XLS]_Users_edson__150"/>
      <sheetName val="[RATBOT9R_XLS]_Users_edson__151"/>
      <sheetName val="[RATBOT9R_XLS]_Users_edson__152"/>
      <sheetName val="[RATBOT9R_XLS]_Users_edson__153"/>
      <sheetName val="[RATBOT9R_XLS]_Users_edson__155"/>
      <sheetName val="[RATBOT9R_XLS]_Users_edson__154"/>
      <sheetName val="[RATBOT9R_XLS]_Users_edson__156"/>
      <sheetName val="[RATBOT9R_XLS]_Users_edson__164"/>
      <sheetName val="[RATBOT9R_XLS]_Users_edson__157"/>
      <sheetName val="[RATBOT9R_XLS]_Users_edson__160"/>
      <sheetName val="[RATBOT9R_XLS]_Users_edson__158"/>
      <sheetName val="[RATBOT9R_XLS]_Users_edson__159"/>
      <sheetName val="[RATBOT9R_XLS]_Users_edson__161"/>
      <sheetName val="[RATBOT9R_XLS]_Users_edson__162"/>
      <sheetName val="[RATBOT9R_XLS]_Users_edson__163"/>
      <sheetName val="[RATBOT9R_XLS]_Users_edson__166"/>
      <sheetName val="[RATBOT9R_XLS]_Users_edson__169"/>
      <sheetName val="[RATBOT9R_XLS]_Users_edson__170"/>
      <sheetName val="[RATBOT9R_XLS]_Users_edson__171"/>
      <sheetName val="[RATBOT9R_XLS]_Users_edson__173"/>
      <sheetName val="[RATBOT9R_XLS]_Users_edson__172"/>
      <sheetName val="[RATBOT9R_XLS]_Users_edson__174"/>
      <sheetName val="[RATBOT9R_XLS]_Users_edson__175"/>
      <sheetName val="[RATBOT9R_XLS]_Users_edson__176"/>
      <sheetName val="[RATBOT9R_XLS]_Users_edson__191"/>
      <sheetName val="[RATBOT9R_XLS]_Users_edson__184"/>
      <sheetName val="[RATBOT9R_XLS]_Users_edson__183"/>
      <sheetName val="[RATBOT9R_XLS]_Users_edson__178"/>
      <sheetName val="[RATBOT9R_XLS]_Users_edson__181"/>
      <sheetName val="[RATBOT9R_XLS]_Users_edson__180"/>
      <sheetName val="[RATBOT9R_XLS]_Users_edson__179"/>
      <sheetName val="[RATBOT9R_XLS]_Users_edson__182"/>
      <sheetName val="[RATBOT9R_XLS]_Users_edson__185"/>
      <sheetName val="[RATBOT9R_XLS]_Users_edson__186"/>
      <sheetName val="[RATBOT9R_XLS]_Users_edson__187"/>
      <sheetName val="[RATBOT9R_XLS]_Users_edson__188"/>
      <sheetName val="[RATBOT9R_XLS]_Users_edson__189"/>
      <sheetName val="[RATBOT9R_XLS]_Users_edson__190"/>
      <sheetName val="[RATBOT9R_XLS]_Users_edson_m100"/>
      <sheetName val="[RATBOT9R_XLS]\Users\edson_mel1"/>
      <sheetName val="[RATBOT9R_XLS]_Users_edson_me13"/>
      <sheetName val="[RATBOT9R_XLS]_Users_edson_me14"/>
      <sheetName val="[RATBOT9R_XLS]_Users_edson_me15"/>
      <sheetName val="[RATBOT9R_XLS]_Users_edson_m101"/>
      <sheetName val="[RATBOT9R_XLS]_Users_edson_me16"/>
      <sheetName val="[RATBOT9R_XLS]_Users_edson_m102"/>
      <sheetName val="[RATBOT9R_XLS]_Users_edson_m103"/>
      <sheetName val="[RATBOT9R_XLS]_Users_edson_m104"/>
      <sheetName val="[RATBOT9R_XLS]_Users_edson_m105"/>
      <sheetName val="[RATBOT9R_XLS]_Users_edson_m106"/>
      <sheetName val="[RATBOT9R_XLS]_Users_edson_m107"/>
      <sheetName val="[RATBOT9R_XLS]_Users_edson_m108"/>
      <sheetName val="[RATBOT9R_XLS]_Users_edson_m109"/>
      <sheetName val="[RATBOT9R_XLS]_Users_edson_m110"/>
      <sheetName val="[RATBOT9R_XLS]_Users_edson_m111"/>
      <sheetName val="[RATBOT9R_XLS]_Users_edson_m112"/>
      <sheetName val="[RATBOT9R_XLS]_Users_edson_m113"/>
      <sheetName val="\Users\edson_melo1"/>
      <sheetName val="[RATBOT9R_XLS]_Users_edson_m114"/>
      <sheetName val="[RATBOT9R_XLS]_Users_edson_m115"/>
      <sheetName val="[RATBOT9R_XLS]_Users_edson_m116"/>
      <sheetName val="[RATBOT9R_XLS]_Users_edson_m117"/>
      <sheetName val="[RATBOT9R_XLS]_Users_edson_m118"/>
      <sheetName val="[RATBOT9R_XLS]_Users_edson_m119"/>
      <sheetName val="[RATBOT9R_XLS]_Users_edson_m120"/>
      <sheetName val="[RATBOT9R_XLS]_Users_edson_m121"/>
      <sheetName val="[RATBOT9R_XLS]_Users_edson_m122"/>
      <sheetName val="[RATBOT9R_XLS]_Users_edson_m123"/>
      <sheetName val="[RATBOT9R_XLS]_Users_edson_m124"/>
      <sheetName val="[RATBOT9R_XLS]_Users_edson_m125"/>
      <sheetName val="[RATBOT9R_XLS]_Users_edson_m126"/>
      <sheetName val="[RATBOT9R_XLS]_Users_edson_m127"/>
      <sheetName val="[RATBOT9R_XLS]_Users_edson_m128"/>
      <sheetName val="[RATBOT9R_XLS]_Users_edson_m129"/>
      <sheetName val="[RATBOT9R_XLS]_Users_edson_m130"/>
      <sheetName val="[RATBOT9R_XLS]_Users_edson_m131"/>
      <sheetName val="[RATBOT9R_XLS]_Users_edson_m132"/>
      <sheetName val="[RATBOT9R_XLS]_Users_edson_m133"/>
      <sheetName val="[RATBOT9R_XLS]_Users_edson_m134"/>
      <sheetName val="[RATBOT9R_XLS]_Users_edson_m135"/>
      <sheetName val="[RATBOT9R_XLS]_Users_edson_m136"/>
      <sheetName val="[RATBOT9R_XLS]_Users_edson_m137"/>
      <sheetName val="[RATBOT9R_XLS]_Users_edson_m138"/>
      <sheetName val="[RATBOT9R_XLS]_Users_edson_m139"/>
      <sheetName val="[RATBOT9R_XLS]_Users_edson_m140"/>
      <sheetName val="[RATBOT9R_XLS]_Users_edson_m141"/>
      <sheetName val="[RATBOT9R_XLS]_Users_edson_m142"/>
      <sheetName val="[RATBOT9R_XLS]_Users_edson_m143"/>
      <sheetName val="[RATBOT9R_XLS]_Users_edson_m144"/>
      <sheetName val="[RATBOT9R_XLS]_Users_edson_m145"/>
      <sheetName val="[RATBOT9R_XLS]_Users_edson_m146"/>
      <sheetName val="[RATBOT9R_XLS]_Users_edson_m147"/>
      <sheetName val="[RATBOT9R_XLS]_Users_edson_m148"/>
      <sheetName val="[RATBOT9R_XLS]_Users_edson_m149"/>
      <sheetName val="[RATBOT9R_XLS]_Users_edson_m150"/>
      <sheetName val="[RATBOT9R_XLS]_Users_edson_m151"/>
      <sheetName val="[RATBOT9R_XLS]_Users_edson_m152"/>
      <sheetName val="[RATBOT9R_XLS]_Users_edson_m153"/>
      <sheetName val="[RATBOT9R_XLS]_Users_edson_m154"/>
      <sheetName val="[RATBOT9R_XLS]_Users_edson_m155"/>
      <sheetName val="[RATBOT9R_XLS]_Users_edson_m156"/>
      <sheetName val="[RATBOT9R_XLS]_Users_edson_m157"/>
      <sheetName val="[RATBOT9R_XLS]_Users_edson_m158"/>
      <sheetName val="[RATBOT9R_XLS]_Users_edson_m159"/>
      <sheetName val="[RATBOT9R_XLS]_Users_edson_m160"/>
      <sheetName val="[RATBOT9R_XLS]_Users_edson__192"/>
      <sheetName val="[RATBOT9R_XLS]_Users_edson_m161"/>
      <sheetName val="[RATBOT9R_XLS]_Users_edson_m162"/>
      <sheetName val="[RATBOT9R_XLS]_Users_edson__193"/>
      <sheetName val="[RATBOT9R_XLS]_Users_edson_m163"/>
      <sheetName val="[RATBOT9R_XLS]_Users_edson__194"/>
      <sheetName val="[RATBOT9R_XLS]_Users_edson_m164"/>
      <sheetName val="[RATBOT9R_XLS]_Users_edson_m165"/>
      <sheetName val="[RATBOT9R_XLS]_Users_edson_m166"/>
      <sheetName val="[RATBOT9R_XLS]_Users_edson_m167"/>
      <sheetName val="[RATBOT9R_XLS]_Users_edson_m168"/>
      <sheetName val="[RATBOT9R_XLS]_Users_edson_m169"/>
      <sheetName val="[RATBOT9R_XLS]_Users_edson_m170"/>
      <sheetName val="[RATBOT9R_XLS]_Users_edson_m171"/>
      <sheetName val="[RATBOT9R_XLS]_Users_edson_m172"/>
      <sheetName val="[RATBOT9R_XLS]_Users_edson_m173"/>
      <sheetName val="[RATBOT9R_XLS]_Users_edson_m174"/>
      <sheetName val="[RATBOT9R_XLS]_Users_edson_m175"/>
      <sheetName val="[RATBOT9R_XLS]_Users_edson_m176"/>
      <sheetName val="[RATBOT9R_XLS]_Users_edson_m177"/>
      <sheetName val="[RATBOT9R_XLS]_Users_edson_m178"/>
      <sheetName val="[RATBOT9R_XLS]_Users_edson_m179"/>
      <sheetName val="[RATBOT9R_XLS]_Users_edson_m180"/>
      <sheetName val="[RATBOT9R_XLS]_Users_edson_m181"/>
      <sheetName val="[RATBOT9R_XLS]_Users_edson_m182"/>
      <sheetName val="[RATBOT9R_XLS]_Users_edson_m183"/>
      <sheetName val="[RATBOT9R_XLS]_Users_edson_m184"/>
      <sheetName val="[RATBOT9R_XLS]_Users_edson_m185"/>
      <sheetName val="[RATBOT9R_XLS]_Users_edson_m186"/>
      <sheetName val="[RATBOT9R_XLS]_Users_edson_m187"/>
      <sheetName val="[RATBOT9R_XLS]_Users_edson_m188"/>
      <sheetName val="[RATBOT9R_XLS]_Users_edson_m189"/>
      <sheetName val="[RATBOT9R_XLS]_Users_edson__195"/>
      <sheetName val="[RATBOT9R_XLS]_Users_edson__196"/>
      <sheetName val="[RATBOT9R_XLS]_Users_edson__197"/>
      <sheetName val="[RATBOT9R_XLS]_Users_edson__198"/>
      <sheetName val="[RATBOT9R_XLS]_Users_edson__199"/>
      <sheetName val="[RATBOT9R_XLS]_Users_edson__200"/>
      <sheetName val="[RATBOT9R_XLS]_Users_edson__201"/>
      <sheetName val="[RATBOT9R_XLS]_Users_edson__202"/>
      <sheetName val="[RATBOT9R_XLS]_Users_edson__203"/>
      <sheetName val="[RATBOT9R_XLS]_Users_edson__204"/>
      <sheetName val="[RATBOT9R_XLS]_Users_edson__205"/>
      <sheetName val="[RATBOT9R_XLS]_Users_edson__206"/>
      <sheetName val="[RATBOT9R_XLS]_Users_edson__207"/>
      <sheetName val="[RATBOT9R_XLS]_Users_edson__208"/>
      <sheetName val="[RATBOT9R_XLS]_Users_edson__209"/>
      <sheetName val="[RATBOT9R_XLS]_Users_edson__210"/>
      <sheetName val="[RATBOT9R_XLS]_Users_edson__211"/>
      <sheetName val="[RATBOT9R_XLS]_Users_edson__212"/>
      <sheetName val="[RATBOT9R_XLS]_Users_edson__213"/>
      <sheetName val="[RATBOT9R_XLS]_Users_edson__214"/>
      <sheetName val="[RATBOT9R_XLS]_Users_edson__215"/>
      <sheetName val="[RATBOT9R_XLS]_Users_edson__216"/>
      <sheetName val="[RATBOT9R_XLS]_Users_edson__217"/>
      <sheetName val="[RATBOT9R_XLS]_Users_edson__218"/>
      <sheetName val="[RATBOT9R_XLS]_Users_edson__219"/>
      <sheetName val="[RATBOT9R_XLS]_Users_edson__220"/>
      <sheetName val="[RATBOT9R_XLS]_Users_edson__221"/>
      <sheetName val="[RATBOT9R_XLS]_Users_edson__222"/>
      <sheetName val="[RATBOT9R_XLS]_Users_edson__223"/>
      <sheetName val="[RATBOT9R_XLS]_Users_edson__224"/>
      <sheetName val="[RATBOT9R_XLS]_Users_edson__225"/>
      <sheetName val="[RATBOT9R_XLS]_Users_edson__226"/>
      <sheetName val="[RATBOT9R_XLS]_Users_edson__227"/>
      <sheetName val="[RATBOT9R_XLS]_Users_edson__228"/>
      <sheetName val="[RATBOT9R_XLS]_Users_edson__229"/>
      <sheetName val="[RATBOT9R_XLS]_Users_edson__230"/>
      <sheetName val="[RATBOT9R_XLS]_Users_edson__231"/>
      <sheetName val="[RATBOT9R_XLS]_Users_edson__232"/>
      <sheetName val="[RATBOT9R_XLS]_Users_edson__233"/>
      <sheetName val="[RATBOT9R_XLS]_Users_edson__234"/>
      <sheetName val="[RATBOT9R_XLS]_Users_edson__235"/>
      <sheetName val="[RATBOT9R_XLS]_Users_edson__236"/>
      <sheetName val="[RATBOT9R_XLS]_Users_edson__237"/>
      <sheetName val="[RATBOT9R_XLS]_Users_edson__238"/>
      <sheetName val="[RATBOT9R_XLS]_Users_edson__239"/>
      <sheetName val="[RATBOT9R_XLS]_Users_edson__240"/>
      <sheetName val="[RATBOT9R_XLS]_Users_edson__241"/>
      <sheetName val="[RATBOT9R_XLS]_Users_edson__242"/>
      <sheetName val="[RATBOT9R_XLS]_Users_edson__243"/>
      <sheetName val="[RATBOT9R_XLS]_Users_edson__244"/>
      <sheetName val="[RATBOT9R_XLS]_Users_edson__245"/>
      <sheetName val="[RATBOT9R_XLS]_Users_edson__246"/>
      <sheetName val="[RATBOT9R_XLS]_Users_edson__247"/>
      <sheetName val="[RATBOT9R_XLS]_Users_edson__248"/>
      <sheetName val="[RATBOT9R_XLS]_Users_edson__249"/>
      <sheetName val="[RATBOT9R_XLS]_Users_edson__250"/>
      <sheetName val="[RATBOT9R_XLS]_Users_edson__251"/>
      <sheetName val="[RATBOT9R_XLS]_Users_edson__252"/>
      <sheetName val="[RATBOT9R_XLS]_Users_edson__253"/>
      <sheetName val="[RATBOT9R_XLS]_Users_edson__254"/>
      <sheetName val="[RATBOT9R_XLS]_Users_edson__255"/>
      <sheetName val="[RATBOT9R_XLS]_Users_edson__256"/>
      <sheetName val="[RATBOT9R_XLS]_Users_edson__257"/>
      <sheetName val="[RATBOT9R_XLS]_Users_edson__258"/>
      <sheetName val="[RATBOT9R_XLS]_Users_edson__259"/>
      <sheetName val="[RATBOT9R_XLS]_Users_edson__260"/>
      <sheetName val="[RATBOT9R_XLS]_Users_edson__261"/>
      <sheetName val="[RATBOT9R_XLS]_Users_edson__262"/>
      <sheetName val="[RATBOT9R_XLS]_Users_edson__263"/>
      <sheetName val="[RATBOT9R_XLS]_Users_edson__264"/>
      <sheetName val="[RATBOT9R_XLS]_Users_edson__265"/>
      <sheetName val="[RATBOT9R_XLS]_Users_edson__266"/>
      <sheetName val="[RATBOT9R_XLS]_Users_edson__267"/>
      <sheetName val="[RATBOT9R_XLS]_Users_edson__268"/>
      <sheetName val="[RATBOT9R_XLS]_Users_edson__269"/>
      <sheetName val="[RATBOT9R_XLS]_Users_edson__270"/>
      <sheetName val="[RATBOT9R_XLS]_Users_edson__271"/>
      <sheetName val="[RATBOT9R_XLS]_Users_edson__272"/>
      <sheetName val="[RATBOT9R_XLS]_Users_edson__273"/>
      <sheetName val="[RATBOT9R_XLS]_Users_edson__274"/>
      <sheetName val="[RATBOT9R_XLS]_Users_edson__275"/>
      <sheetName val="[RATBOT9R_XLS]_Users_edson__276"/>
      <sheetName val="[RATBOT9R_XLS]_Users_edson__277"/>
      <sheetName val="[RATBOT9R_XLS]_Users_edson__278"/>
      <sheetName val="[RATBOT9R_XLS]_Users_edson__279"/>
      <sheetName val="[RATBOT9R_XLS]_Users_edson__280"/>
      <sheetName val="[RATBOT9R_XLS]_Users_edson__281"/>
      <sheetName val="[RATBOT9R_XLS]_Users_edson__282"/>
      <sheetName val="[RATBOT9R_XLS]_Users_edson__283"/>
      <sheetName val="[RATBOT9R_XLS]_Users_edson__284"/>
      <sheetName val="[RATBOT9R_XLS]_Users_edson__285"/>
      <sheetName val="[RATBOT9R_XLS]_Users_edson__286"/>
      <sheetName val="[RATBOT9R_XLS]_Users_edson__287"/>
      <sheetName val="[RATBOT9R_XLS]_Users_edson__288"/>
      <sheetName val="[RATBOT9R_XLS]_Users_edson__289"/>
      <sheetName val="[RATBOT9R_XLS]_Users_edson__290"/>
      <sheetName val="[RATBOT9R_XLS]_Users_edson__291"/>
      <sheetName val="[RATBOT9R_XLS]_Users_edson__292"/>
      <sheetName val="[RATBOT9R_XLS]_Users_edson__293"/>
      <sheetName val="[RATBOT9R_XLS]_Users_edson__294"/>
      <sheetName val="[RATBOT9R_XLS]_Users_edson__295"/>
      <sheetName val="[RATBOT9R_XLS]_Users_edson__296"/>
      <sheetName val="[RATBOT9R_XLS]_Users_edson__297"/>
      <sheetName val="[RATBOT9R_XLS]_Users_edson__298"/>
      <sheetName val="[RATBOT9R_XLS]_Users_edson__299"/>
      <sheetName val="[RATBOT9R_XLS]_Users_edson__300"/>
      <sheetName val="[RATBOT9R_XLS]_Users_edson__301"/>
      <sheetName val="[RATBOT9R_XLS]_Users_edson__302"/>
      <sheetName val="[RATBOT9R_XLS]_Users_edson__303"/>
      <sheetName val="[RATBOT9R_XLS]_Users_edson__304"/>
      <sheetName val="[RATBOT9R_XLS]_Users_edson__305"/>
      <sheetName val="[RATBOT9R_XLS]_Users_edson__306"/>
      <sheetName val="[RATBOT9R_XLS]_Users_edson__307"/>
      <sheetName val="[RATBOT9R_XLS]_Users_edson__308"/>
      <sheetName val="[RATBOT9R_XLS]_Users_edson__309"/>
      <sheetName val="[RATBOT9R_XLS]_Users_edson__310"/>
      <sheetName val="[RATBOT9R_XLS]_Users_edson__311"/>
      <sheetName val="[RATBOT9R_XLS]_Users_edson__312"/>
      <sheetName val="[RATBOT9R_XLS]_Users_edson__313"/>
      <sheetName val="[RATBOT9R_XLS]_Users_edson__314"/>
      <sheetName val="[RATBOT9R_XLS]_Users_edson__315"/>
      <sheetName val="[RATBOT9R_XLS]_Users_edson__316"/>
      <sheetName val="[RATBOT9R_XLS]_Users_edson__317"/>
      <sheetName val="[RATBOT9R_XLS]_Users_edson__318"/>
      <sheetName val="[RATBOT9R_XLS]_Users_edson__319"/>
      <sheetName val="[RATBOT9R_XLS]_Users_edson__320"/>
      <sheetName val="[RATBOT9R_XLS]_Users_edson__321"/>
      <sheetName val="[RATBOT9R_XLS]_Users_edson__322"/>
      <sheetName val="[RATBOT9R_XLS]_Users_edson__323"/>
      <sheetName val="[RATBOT9R_XLS]_Users_edson__324"/>
      <sheetName val="[RATBOT9R_XLS]_Users_edson__325"/>
      <sheetName val="[RATBOT9R_XLS]_Users_edson__326"/>
      <sheetName val="[RATBOT9R_XLS]_Users_edson__327"/>
      <sheetName val="[RATBOT9R_XLS]_Users_edson__328"/>
      <sheetName val="[RATBOT9R_XLS]_Users_edson__329"/>
      <sheetName val="[RATBOT9R_XLS]_Users_edson__330"/>
      <sheetName val="[RATBOT9R_XLS]_Users_edson__331"/>
      <sheetName val="[RATBOT9R_XLS]_Users_edson__332"/>
      <sheetName val="[RATBOT9R_XLS]_Users_edson__333"/>
      <sheetName val="[RATBOT9R_XLS]_Users_edson__334"/>
      <sheetName val="[RATBOT9R_XLS]_Users_edson__335"/>
      <sheetName val="[RATBOT9R_XLS]_Users_edson__336"/>
      <sheetName val="[RATBOT9R_XLS]_Users_edson__337"/>
      <sheetName val="[RATBOT9R_XLS]_Users_edson__338"/>
      <sheetName val="[RATBOT9R_XLS]_Users_edson__339"/>
      <sheetName val="[RATBOT9R_XLS]_Users_edson__340"/>
      <sheetName val="[RATBOT9R_XLS]_Users_edson__341"/>
      <sheetName val="[RATBOT9R_XLS]_Users_edson__342"/>
      <sheetName val="[RATBOT9R_XLS]_Users_edson__343"/>
      <sheetName val="[RATBOT9R_XLS]_Users_edson__370"/>
      <sheetName val="[RATBOT9R_XLS]_Users_edson__344"/>
      <sheetName val="[RATBOT9R_XLS]_Users_edson__345"/>
      <sheetName val="[RATBOT9R_XLS]_Users_edson__346"/>
      <sheetName val="[RATBOT9R_XLS]_Users_edson__347"/>
      <sheetName val="[RATBOT9R_XLS]_Users_edson__348"/>
      <sheetName val="[RATBOT9R_XLS]_Users_edson__349"/>
      <sheetName val="[RATBOT9R_XLS]_Users_edson__350"/>
      <sheetName val="[RATBOT9R_XLS]_Users_edson__351"/>
      <sheetName val="[RATBOT9R_XLS]_Users_edson__352"/>
      <sheetName val="[RATBOT9R_XLS]_Users_edson__353"/>
      <sheetName val="[RATBOT9R_XLS]_Users_edson__354"/>
      <sheetName val="[RATBOT9R_XLS]_Users_edson__355"/>
      <sheetName val="[RATBOT9R_XLS]_Users_edson__356"/>
      <sheetName val="[RATBOT9R_XLS]_Users_edson__357"/>
      <sheetName val="[RATBOT9R_XLS]_Users_edson__358"/>
      <sheetName val="[RATBOT9R_XLS]_Users_edson__359"/>
      <sheetName val="[RATBOT9R_XLS]_Users_edson__360"/>
      <sheetName val="[RATBOT9R_XLS]_Users_edson__361"/>
      <sheetName val="[RATBOT9R_XLS]_Users_edson__362"/>
      <sheetName val="[RATBOT9R_XLS]_Users_edson__363"/>
      <sheetName val="[RATBOT9R_XLS]_Users_edson__364"/>
      <sheetName val="[RATBOT9R_XLS]_Users_edson__365"/>
      <sheetName val="[RATBOT9R_XLS]_Users_edson__366"/>
      <sheetName val="[RATBOT9R_XLS]_Users_edson__367"/>
      <sheetName val="[RATBOT9R_XLS]_Users_edson__368"/>
      <sheetName val="[RATBOT9R_XLS]_Users_edson__369"/>
      <sheetName val="[RATBOT9R_XLS]_Users_edson__371"/>
      <sheetName val="[RATBOT9R_XLS]_Users_edson__372"/>
      <sheetName val="[RATBOT9R_XLS]_Users_edson__373"/>
      <sheetName val="[RATBOT9R_XLS]_Users_edson__374"/>
      <sheetName val="[RATBOT9R_XLS]_Users_edson__375"/>
      <sheetName val="[RATBOT9R_XLS]_Users_edson__376"/>
      <sheetName val="[RATBOT9R_XLS]_Users_edson__377"/>
      <sheetName val="[RATBOT9R_XLS]_Users_edson__378"/>
      <sheetName val="[RATBOT9R_XLS]_Users_edson__379"/>
      <sheetName val="[RATBOT9R_XLS]_Users_edson__380"/>
      <sheetName val="[RATBOT9R_XLS]_Users_edson__381"/>
      <sheetName val="[RATBOT9R_XLS]_Users_edson__382"/>
      <sheetName val="[RATBOT9R_XLS]_Users_edson__383"/>
      <sheetName val="[RATBOT9R_XLS]_Users_edson__384"/>
      <sheetName val="[RATBOT9R_XLS]_Users_edson__385"/>
      <sheetName val="[RATBOT9R_XLS]_Users_edson__386"/>
      <sheetName val="[RATBOT9R_XLS]_Users_edson__387"/>
      <sheetName val="[RATBOT9R_XLS]_Users_edson__388"/>
      <sheetName val="[RATBOT9R_XLS]_Users_edson__389"/>
      <sheetName val="[RATBOT9R_XLS]_Users_edson__390"/>
      <sheetName val="[RATBOT9R_XLS]_Users_edson__391"/>
      <sheetName val="[RATBOT9R_XLS]_Users_edson__392"/>
      <sheetName val="[RATBOT9R_XLS]_Users_edson__393"/>
      <sheetName val="[RATBOT9R_XLS]_Users_edson__394"/>
      <sheetName val="[RATBOT9R_XLS]_Users_edson__395"/>
      <sheetName val="[RATBOT9R_XLS]_Users_edson__396"/>
      <sheetName val="[RATBOT9R_XLS]_Users_edson__397"/>
      <sheetName val="[RATBOT9R_XLS]_Users_edson__398"/>
      <sheetName val="[RATBOT9R_XLS]_Users_edson__399"/>
      <sheetName val="[RATBOT9R_XLS]_Users_edson__400"/>
      <sheetName val="[RATBOT9R_XLS]_Users_edson__401"/>
      <sheetName val="[RATBOT9R_XLS]_Users_edson__402"/>
      <sheetName val="[RATBOT9R_XLS]_Users_edson__403"/>
      <sheetName val="[RATBOT9R_XLS]_Users_edson__404"/>
      <sheetName val="[RATBOT9R_XLS]_Users_edson__405"/>
      <sheetName val="[RATBOT9R_XLS]_Users_edson__406"/>
      <sheetName val="[RATBOT9R_XLS]_Users_edson__407"/>
      <sheetName val="[RATBOT9R_XLS]_Users_edson__408"/>
      <sheetName val="[RATBOT9R_XLS]_Users_edson__409"/>
      <sheetName val="[RATBOT9R_XLS]_Users_edson__410"/>
      <sheetName val="[RATBOT9R_XLS]_Users_edson__411"/>
      <sheetName val="[RATBOT9R_XLS]_Users_edson__412"/>
      <sheetName val="[RATBOT9R_XLS]_Users_edson__413"/>
      <sheetName val="[RATBOT9R_XLS]_Users_edson__414"/>
      <sheetName val="[RATBOT9R_XLS]_Users_edson__415"/>
      <sheetName val="[RATBOT9R_XLS]_Users_edson__416"/>
      <sheetName val="[RATBOT9R_XLS]_Users_edson__417"/>
      <sheetName val="[RATBOT9R_XLS]_Users_edson__418"/>
      <sheetName val="[RATBOT9R_XLS]_Users_edson__419"/>
      <sheetName val="[RATBOT9R_XLS]_Users_edson__420"/>
      <sheetName val="[RATBOT9R_XLS]_Users_edson__421"/>
      <sheetName val="[RATBOT9R_XLS]_Users_edson__422"/>
      <sheetName val="[RATBOT9R_XLS]_Users_edson__423"/>
      <sheetName val="[RATBOT9R_XLS]_Users_edson__424"/>
      <sheetName val="[RATBOT9R_XLS]_Users_edson__425"/>
      <sheetName val="[RATBOT9R_XLS]_Users_edson__426"/>
      <sheetName val="[RATBOT9R_XLS]_Users_edson__427"/>
      <sheetName val="[RATBOT9R_XLS]_Users_edson__428"/>
      <sheetName val="[RATBOT9R_XLS]_Users_edson__429"/>
      <sheetName val="[RATBOT9R_XLS]_Users_edson__430"/>
      <sheetName val="[RATBOT9R_XLS]_Users_edson__431"/>
      <sheetName val="[RATBOT9R_XLS]_Users_edson__432"/>
      <sheetName val="[RATBOT9R_XLS]_Users_edson__433"/>
      <sheetName val="[RATBOT9R_XLS]_Users_edson__434"/>
      <sheetName val="[RATBOT9R_XLS]_Users_edson__435"/>
      <sheetName val="[RATBOT9R_XLS]_Users_edson__436"/>
      <sheetName val="[RATBOT9R_XLS]_Users_edson__437"/>
      <sheetName val="[RATBOT9R_XLS]_Users_edson__438"/>
      <sheetName val="[RATBOT9R_XLS]_Users_edson__439"/>
      <sheetName val="[RATBOT9R_XLS]_Users_edson__440"/>
      <sheetName val="[RATBOT9R_XLS]_Users_edson__441"/>
      <sheetName val="[RATBOT9R_XLS]_Users_edson__442"/>
      <sheetName val="[RATBOT9R_XLS]_Users_edson__443"/>
      <sheetName val="[RATBOT9R_XLS]_Users_edson__444"/>
      <sheetName val="[RATBOT9R_XLS]_Users_edson__445"/>
      <sheetName val="[RATBOT9R_XLS]_Users_edson__446"/>
      <sheetName val="[RATBOT9R_XLS]_Users_edson__447"/>
      <sheetName val="[RATBOT9R_XLS]_Users_edson__448"/>
      <sheetName val="[RATBOT9R_XLS]_Users_edson__449"/>
      <sheetName val="[RATBOT9R_XLS]_Users_edson__450"/>
      <sheetName val="[RATBOT9R_XLS]_Users_edson__451"/>
      <sheetName val="[RATBOT9R_XLS]_Users_edson__452"/>
      <sheetName val="[RATBOT9R_XLS]_Users_edson__453"/>
      <sheetName val="[RATBOT9R_XLS]_Users_edson__454"/>
      <sheetName val="[RATBOT9R_XLS]_Users_edson__455"/>
      <sheetName val="[RATBOT9R_XLS]_Users_edson__456"/>
      <sheetName val="[RATBOT9R_XLS]_Users_edson__457"/>
      <sheetName val="[RATBOT9R_XLS]_Users_edson__458"/>
      <sheetName val="[RATBOT9R_XLS]_Users_edson__459"/>
      <sheetName val="[RATBOT9R_XLS]_Users_edson__460"/>
      <sheetName val="[RATBOT9R_XLS]_Users_edson__461"/>
      <sheetName val="[RATBOT9R_XLS]_Users_edson__462"/>
      <sheetName val="[RATBOT9R_XLS]_Users_edson__463"/>
      <sheetName val="[RATBOT9R_XLS]_Users_edson__464"/>
      <sheetName val="[RATBOT9R_XLS]_Users_edson__465"/>
      <sheetName val="[RATBOT9R_XLS]_Users_edson__466"/>
      <sheetName val="[RATBOT9R_XLS]_Users_edson__467"/>
      <sheetName val="[RATBOT9R_XLS]_Users_edson__468"/>
      <sheetName val="[RATBOT9R_XLS]_Users_edson__469"/>
      <sheetName val="[RATBOT9R_XLS]_Users_edson__470"/>
      <sheetName val="[RATBOT9R_XLS]_Users_edson__471"/>
      <sheetName val="[RATBOT9R_XLS]_Users_edson__472"/>
      <sheetName val="[RATBOT9R_XLS]_Users_edson__473"/>
      <sheetName val="[RATBOT9R_XLS]_Users_edson__474"/>
      <sheetName val="[RATBOT9R_XLS]_Users_edson__475"/>
      <sheetName val="[RATBOT9R_XLS]_Users_edson__476"/>
      <sheetName val="[RATBOT9R_XLS]_Users_edson__477"/>
      <sheetName val="[RATBOT9R_XLS]_Users_edson__478"/>
      <sheetName val="[RATBOT9R_XLS]_Users_edson__479"/>
      <sheetName val="Palavras_Olimpiadas"/>
      <sheetName val="[RATBOT9R_XLS]_Users_edson__480"/>
      <sheetName val="[RATBOT9R_XLS]_Users_edson__481"/>
      <sheetName val="[RATBOT9R_XLS]_Users_edson__482"/>
      <sheetName val="[RATBOT9R_XLS]_Users_edson__483"/>
      <sheetName val="[RATBOT9R_XLS]_Users_edson__484"/>
      <sheetName val="[RATBOT9R_XLS]_Users_edson__485"/>
      <sheetName val="[RATBOT9R_XLS]_Users_edson__486"/>
      <sheetName val="[RATBOT9R_XLS]_Users_edson__487"/>
      <sheetName val="[RATBOT9R_XLS]_Users_edson__488"/>
      <sheetName val="[RATBOT9R_XLS]_Users_edson__489"/>
      <sheetName val="[RATBOT9R_XLS]_Users_edson__490"/>
      <sheetName val="[RATBOT9R_XLS]_Users_edson__491"/>
      <sheetName val="[RATBOT9R_XLS]_Users_edson__492"/>
      <sheetName val="[RATBOT9R_XLS]_Users_edson__493"/>
      <sheetName val="[RATBOT9R_XLS]_Users_edson__494"/>
      <sheetName val="[RATBOT9R_XLS]_Users_edson__495"/>
      <sheetName val="[RATBOT9R_XLS]_Users_edson__496"/>
      <sheetName val="[RATBOT9R_XLS]_Users_edson__497"/>
      <sheetName val="[RATBOT9R_XLS]_Users_edson__498"/>
      <sheetName val="[RATBOT9R_XLS]_Users_edson__499"/>
      <sheetName val="[RATBOT9R_XLS]_Users_edson__500"/>
      <sheetName val="[RATBOT9R_XLS]_Users_edson__501"/>
      <sheetName val="[RATBOT9R_XLS]_Users_edson__502"/>
      <sheetName val="[RATBOT9R_XLS]_Users_edson__503"/>
      <sheetName val="[RATBOT9R_XLS]_Users_edson__504"/>
      <sheetName val="[RATBOT9R_XLS]_Users_edson__505"/>
      <sheetName val="[RATBOT9R_XLS]_Users_edson__506"/>
      <sheetName val="[RATBOT9R_XLS]_Users_edson__507"/>
      <sheetName val="[RATBOT9R_XLS]_Users_edson__508"/>
      <sheetName val="[RATBOT9R_XLS]_Users_edson__509"/>
      <sheetName val="[RATBOT9R.XLS]_Users_edson__583"/>
      <sheetName val="[RATBOT9R.XLS]_Users_edson__581"/>
      <sheetName val="[RATBOT9R.XLS]_Users_edson__580"/>
      <sheetName val="[RATBOT9R.XLS]_Users_edson__582"/>
      <sheetName val="[RATBOT9R.XLS]_Users_edson__586"/>
      <sheetName val="[RATBOT9R.XLS]_Users_edson__584"/>
      <sheetName val="[RATBOT9R.XLS]_Users_edson__58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21"/>
    </sheetNames>
    <definedNames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_p1"/>
      <definedName name="__p1"/>
      <definedName name="_p1"/>
    </defined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G1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ão Sul"/>
      <sheetName val="Mengenabgleich"/>
      <sheetName val="DIALOG vs. CAMARG"/>
      <sheetName val="Abgleich"/>
      <sheetName val="Verschiebungen"/>
      <sheetName val="Rückläufe"/>
      <sheetName val="624210"/>
      <sheetName val="DIALOG Bremerhaven"/>
      <sheetName val="Abw"/>
      <sheetName val="Abweichung 2"/>
      <sheetName val="GREG1"/>
      <sheetName val="DIALOG_vs__CAMARG"/>
      <sheetName val="DIALOG_Bremerhaven"/>
      <sheetName val="Abweichung_2"/>
      <sheetName val="PARAMETRES"/>
      <sheetName val="Agadir Dyn 5"/>
      <sheetName val="Agadir Dyn 1"/>
      <sheetName val="Agadir Dyn 2"/>
      <sheetName val="Agadir Dyn 3"/>
      <sheetName val="Agadir Dyn 4"/>
      <sheetName val="Agadir Dyn 6"/>
      <sheetName val="Agadir TU5 Stat 7 "/>
      <sheetName val="MC"/>
      <sheetName val="PVR PRF"/>
      <sheetName val="Evaluation2"/>
      <sheetName val="Masses"/>
      <sheetName val="TRAP1997"/>
      <sheetName val="DONNEES"/>
      <sheetName val="INTERFACE  &amp;  PARAMETRES"/>
      <sheetName val="PARAM"/>
      <sheetName val="construction PRF COUPES"/>
      <sheetName val="인원01"/>
      <sheetName val="TEMP"/>
      <sheetName val="AUSWERTU.XLS"/>
      <sheetName val="FLEXIBLE1"/>
      <sheetName val="Parameters"/>
      <sheetName val="Lista de meios e veiculos"/>
      <sheetName val="Price-VolMix YTD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"/>
      <sheetName val="CP"/>
      <sheetName val="KB"/>
      <sheetName val="CON2"/>
      <sheetName val="P&amp;L-VY"/>
      <sheetName val="P&amp;L-VY BDG"/>
      <sheetName val="ART"/>
      <sheetName val="MONTH-YTD"/>
      <sheetName val="MONTH-BDG"/>
      <sheetName val="RESUMO"/>
      <sheetName val="HEAD"/>
      <sheetName val="PUT&amp;TAKE"/>
      <sheetName val="GROUP"/>
      <sheetName val="total nvos"/>
      <sheetName val="P&amp;T"/>
      <sheetName val="EXPLICAÇÕES"/>
      <sheetName val="IMPRIMIR"/>
      <sheetName val="MONTH_YTD"/>
      <sheetName val="GREG1"/>
      <sheetName val="NVOS-BDG-2002-YTD-DEC"/>
      <sheetName val="Mex"/>
      <sheetName val="Mengenabgleich"/>
      <sheetName val="FX Rates"/>
      <sheetName val="P&amp;L-VY_BDG"/>
      <sheetName val="total_nvos"/>
      <sheetName val="FX_Rate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</sheet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tativo RSE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 recife-11"/>
      <sheetName val="rd recife-12"/>
      <sheetName val="rd recife-jan03"/>
      <sheetName val="cronograma pe"/>
      <sheetName val="cronograma pb"/>
      <sheetName val="fortaleza"/>
      <sheetName val="cronograma aracajú"/>
      <sheetName val="cronograma maceió"/>
      <sheetName val="cronograma salvador"/>
      <sheetName val="cronograma Natal"/>
      <sheetName val="cronograma Teresina"/>
      <sheetName val="outdoor-projetos"/>
      <sheetName val="outdoor_projetos"/>
      <sheetName val="GREG1"/>
      <sheetName val="Premissas"/>
      <sheetName val="Resumo_Cobertura"/>
      <sheetName val="Ranking Geral - Mês"/>
      <sheetName val="Ficha Técnica"/>
      <sheetName val="Budget Coca-Cola"/>
      <sheetName val="RD INT 1ª"/>
      <sheetName val="Z6 Indoor SP"/>
      <sheetName val="rd_recife-11"/>
      <sheetName val="rd_recife-12"/>
      <sheetName val="rd_recife-jan03"/>
      <sheetName val="cronograma_pe"/>
      <sheetName val="cronograma_pb"/>
      <sheetName val="cronograma_aracajú"/>
      <sheetName val="cronograma_maceió"/>
      <sheetName val="cronograma_salvador"/>
      <sheetName val="cronograma_Natal"/>
      <sheetName val="cronograma_Teresina"/>
      <sheetName val="Rotativo RSE"/>
      <sheetName val="&lt;Gerencial&gt;"/>
      <sheetName val="p.5"/>
      <sheetName val="Bar Rel"/>
      <sheetName val="Pato"/>
      <sheetName val="세부추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ÇÃO"/>
      <sheetName val="BAND.COM"/>
      <sheetName val="BAND.COM &gt; CANAIS"/>
      <sheetName val="REDES SOCIAIS &gt; TV ABERTA"/>
      <sheetName val="REDES SOCIAIS &gt; RÁDIO"/>
      <sheetName val="REDES SOCIAIS &gt; PAY TV"/>
      <sheetName val="REDES SOCIAIS &gt; MÍDIA IMPRESSA"/>
      <sheetName val="REDES SOCIAIS &gt; ELENCO"/>
      <sheetName val="REDES SOCIAIS &gt; CACHÊS"/>
      <sheetName val="CONTROLE"/>
      <sheetName val="Sheet1"/>
      <sheetName val="SupermetricsQu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3">
          <cell r="P13">
            <v>1600</v>
          </cell>
        </row>
        <row r="14">
          <cell r="P14">
            <v>320540</v>
          </cell>
        </row>
      </sheetData>
      <sheetData sheetId="10" refreshError="1"/>
      <sheetData sheetId="1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Premissas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ção Rádio"/>
      <sheetName val="Estudo Rádio_Regional"/>
    </sheetNames>
    <definedNames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_p1"/>
      <definedName name="__p1"/>
      <definedName name="_p1"/>
    </defined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io"/>
      <sheetName val="Nacional"/>
    </sheetNames>
    <sheetDataSet>
      <sheetData sheetId="0">
        <row r="3">
          <cell r="A3" t="str">
            <v>ABC</v>
          </cell>
        </row>
        <row r="4">
          <cell r="A4" t="str">
            <v>Belo Horizonte</v>
          </cell>
        </row>
        <row r="5">
          <cell r="A5" t="str">
            <v>Campinas</v>
          </cell>
        </row>
        <row r="6">
          <cell r="A6" t="str">
            <v>Curitiba</v>
          </cell>
        </row>
        <row r="7">
          <cell r="A7" t="str">
            <v>Maringá</v>
          </cell>
        </row>
        <row r="8">
          <cell r="A8" t="str">
            <v>Paraná</v>
          </cell>
        </row>
        <row r="9">
          <cell r="A9" t="str">
            <v>Metro Brasilia</v>
          </cell>
        </row>
        <row r="10">
          <cell r="A10" t="str">
            <v>Porto Alegre</v>
          </cell>
        </row>
        <row r="11">
          <cell r="A11" t="str">
            <v>Rio de Janeiro</v>
          </cell>
        </row>
        <row r="12">
          <cell r="A12" t="str">
            <v>Sao Paulo</v>
          </cell>
        </row>
        <row r="13">
          <cell r="A13" t="str">
            <v>Grande SP</v>
          </cell>
        </row>
        <row r="14">
          <cell r="A14" t="str">
            <v>Vitória</v>
          </cell>
        </row>
        <row r="15">
          <cell r="A15" t="str">
            <v>Nacional</v>
          </cell>
        </row>
      </sheetData>
      <sheetData sheetId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 antigo SDW"/>
    </sheetNames>
    <definedNames>
      <definedName name="_________p1"/>
    </definedNames>
    <sheetDataSet>
      <sheetData sheetId="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PT_MACro.xls"/>
      <sheetName val="Tabelas"/>
      <sheetName val="paramètres"/>
      <sheetName val="outdr"/>
      <sheetName val="BANCAS"/>
      <sheetName val="ANAREV"/>
      <sheetName val="Dados BS-04"/>
      <sheetName val="patrocinio_nacional_(2)"/>
      <sheetName val="Exibidoras_(2)"/>
      <sheetName val="PARAMETRES"/>
      <sheetName val="MENU"/>
      <sheetName val="Pato"/>
      <sheetName val="Premissas"/>
      <sheetName val="GS_STD"/>
      <sheetName val="OP_STD"/>
      <sheetName val="recap"/>
      <sheetName val="\Documents and Settings\ehveron"/>
      <sheetName val="Launch and Maintenance"/>
      <sheetName val="set76"/>
      <sheetName val="\\SPLFPR16\Dados\C\Documents an"/>
      <sheetName val="[PT_MACro.xls]_Users_edson_me_4"/>
      <sheetName val="외주현황.wq1"/>
      <sheetName val="plamarc"/>
      <sheetName val="outdoor-projetos"/>
      <sheetName val="[PT_MACro.xls]_Users_edson_me_2"/>
      <sheetName val="[PT_MACro.xls]_Users_edson_me_3"/>
      <sheetName val="[PT_MACro.xls]_Users_edson_me_5"/>
      <sheetName val="[PT_MACro.xls]_Users_edson_me_6"/>
      <sheetName val="[PT_MACro.xls]_Users_edson_me_7"/>
      <sheetName val="[PT_MACro.xls]_Users_edson_me_8"/>
      <sheetName val="[PT_MACro.xls]_Users_edson_me_9"/>
      <sheetName val="[PT_MACro.xls]_Users_edson_m_19"/>
      <sheetName val="[PT_MACro.xls]_Users_edson_m_11"/>
      <sheetName val="[PT_MACro.xls]_Users_edson_m_10"/>
      <sheetName val="[PT_MACro.xls]_Users_edson_m_12"/>
      <sheetName val="[PT_MACro.xls]_Users_edson_m_13"/>
      <sheetName val="[PT_MACro.xls]_Users_edson_m_14"/>
      <sheetName val="[PT_MACro.xls]_Users_edson_m_15"/>
      <sheetName val="[PT_MACro.xls]_Users_edson_m_16"/>
      <sheetName val="[PT_MACro.xls]_Users_edson_m_17"/>
      <sheetName val="[PT_MACro.xls]_Users_edson_m_18"/>
      <sheetName val="[PT_MACro.xls]_Users_edson_m_20"/>
      <sheetName val="[PT_MACro.xls]_Users_edson_m_21"/>
      <sheetName val="[PT_MACro.xls]_Users_edson_m_22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27"/>
      <sheetName val="[PT_MACro.xls]_Users_edson_m_28"/>
      <sheetName val="[PT_MACro.xls]_Users_edson_m_35"/>
      <sheetName val="[PT_MACro.xls]_Users_edson_m_29"/>
      <sheetName val="[PT_MACro.xls]_Users_edson_m_30"/>
      <sheetName val="[PT_MACro.xls]_Users_edson_m_32"/>
      <sheetName val="[PT_MACro.xls]_Users_edson_m_31"/>
      <sheetName val="[PT_MACro.xls]_Users_edson_m_33"/>
      <sheetName val="[PT_MACro.xls]_Users_edson_m_34"/>
      <sheetName val="[PT_MACro.xls]_Users_edson_m_89"/>
      <sheetName val="Tvsa"/>
      <sheetName val="[PT_MACro.xls]_Users_edson_m_81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44"/>
      <sheetName val="[PT_MACro.xls]_Users_edson_m_37"/>
      <sheetName val="[PT_MACro.xls]_Users_edson_m_36"/>
      <sheetName val="[PT_MACro.xls]_Users_edson_m_38"/>
      <sheetName val="[PT_MACro.xls]_Users_edson_m_39"/>
      <sheetName val="[PT_MACro.xls]_Users_edson_m_41"/>
      <sheetName val="[PT_MACro.xls]_Users_edson_m_40"/>
      <sheetName val="[PT_MACro.xls]_Users_edson_m_42"/>
      <sheetName val="[PT_MACro.xls]_Users_edson_m_43"/>
      <sheetName val="[PT_MACro.xls]_Users_edson_m_45"/>
      <sheetName val="[PT_MACro.xls]_Users_edson_m_47"/>
      <sheetName val="[PT_MACro.xls]_Users_edson_m_46"/>
      <sheetName val="[PT_MACro.xls]_Users_edson_m_51"/>
      <sheetName val="[PT_MACro.xls]_Users_edson_m_48"/>
      <sheetName val="[PT_MACro.xls]_Users_edson_m_49"/>
      <sheetName val="[PT_MACro.xls]_Users_edson_m_50"/>
      <sheetName val="[PT_MACro.xls]_Users_edson_m_52"/>
      <sheetName val="[PT_MACro.xls]_Users_edson_m_54"/>
      <sheetName val="[PT_MACro.xls]_Users_edson_m_53"/>
      <sheetName val="[PT_MACro.xls]_Users_edson_m_55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56"/>
      <sheetName val="[PT_MACro.xls]_Users_edson_m_80"/>
      <sheetName val="[PT_MACro.xls]_Users_edson_m_58"/>
      <sheetName val="[PT_MACro.xls]_Users_edson_m_57"/>
      <sheetName val="[PT_MACro.xls]_Users_edson_m_72"/>
      <sheetName val="[PT_MACro.xls]_Users_edson_m_59"/>
      <sheetName val="[PT_MACro.xls]\Users\edson.melo"/>
      <sheetName val="[PT_MACro.xls]_Users_edson_m_60"/>
      <sheetName val="[PT_MACro.xls]_Users_edson_m_61"/>
      <sheetName val="[PT_MACro.xls]_Users_edson_m_62"/>
      <sheetName val="[PT_MACro.xls]_Users_edson_m_63"/>
      <sheetName val="[PT_MACro.xls]_Users_edson_m_64"/>
      <sheetName val="[PT_MACro.xls]_Users_edson_m_65"/>
      <sheetName val="[PT_MACro.xls]_Users_edson_m_66"/>
      <sheetName val="[PT_MACro.xls]_Users_edson_m_67"/>
      <sheetName val="[PT_MACro.xls]_Users_edson_m_68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4"/>
      <sheetName val="[PT_MACro.xls]_Users_edson_m_76"/>
      <sheetName val="[PT_MACro.xls]_Users_edson_m_79"/>
      <sheetName val="[PT_MACro.xls]_Users_edson_m_77"/>
      <sheetName val="[PT_MACro.xls]_Users_edson_m_78"/>
      <sheetName val="[PT_MACro.xls]_Users_edson_m_84"/>
      <sheetName val="_Mantecorp_Institucional_Planos"/>
      <sheetName val="__SPLFPR16_Dados_C_Documents an"/>
      <sheetName val="[PT_MACro.xls]_Users_edson_m_82"/>
      <sheetName val="[PT_MACro.xls]_Users_edson_m_83"/>
      <sheetName val="[PT_MACro.xls]_Users_edson_m_85"/>
      <sheetName val="[PT_MACro.xls]_Users_edson_m_86"/>
      <sheetName val="[PT_MACro.xls]_Users_edson_m_87"/>
      <sheetName val="[PT_MACro.xls]_Users_edson_m_88"/>
      <sheetName val="[PT_MACro.xls]_Users_edson_m_90"/>
      <sheetName val="[PT_MACro.xls]_Users_edson_m_91"/>
    </sheetNames>
    <definedNames>
      <definedName name="_p1"/>
    </defined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liação 2011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ze"/>
      <sheetName val="Dados de Cobrança"/>
      <sheetName val="Dados Tecnicos"/>
      <sheetName val="ros"/>
      <sheetName val="station"/>
      <sheetName val="section"/>
      <sheetName val="Group"/>
      <sheetName val="Interest"/>
      <sheetName val="Prioridade"/>
      <sheetName val="Agressivity"/>
      <sheetName val="plamarc"/>
      <sheetName val="ML BOL october 15 to october 22"/>
      <sheetName val="Est.REV."/>
      <sheetName val="outdoor-projetos"/>
    </sheetNames>
    <sheetDataSet>
      <sheetData sheetId="0" refreshError="1">
        <row r="1">
          <cell r="A1" t="str">
            <v>Full</v>
          </cell>
        </row>
      </sheetData>
      <sheetData sheetId="1">
        <row r="1">
          <cell r="A1" t="str">
            <v>Full</v>
          </cell>
        </row>
      </sheetData>
      <sheetData sheetId="2">
        <row r="1">
          <cell r="A1" t="str">
            <v>Full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-&gt;SUIG"/>
      <sheetName val="valor98"/>
      <sheetName val="plamarc"/>
      <sheetName val="PLMM-R$"/>
      <sheetName val="outdoor-projetos"/>
      <sheetName val="size"/>
      <sheetName val="Ficha Técnica"/>
      <sheetName val="Plano de Mídia"/>
      <sheetName val="Optico"/>
      <sheetName val="Budget Coca-Cola"/>
    </sheetNames>
    <sheetDataSet>
      <sheetData sheetId="0" refreshError="1">
        <row r="8">
          <cell r="C8" t="str">
            <v>VN</v>
          </cell>
          <cell r="D8" t="str">
            <v>TOTAL MOYENS COMMERCIAUX</v>
          </cell>
          <cell r="F8" t="str">
            <v>R400</v>
          </cell>
          <cell r="J8" t="str">
            <v>VN</v>
          </cell>
        </row>
        <row r="9">
          <cell r="A9" t="str">
            <v>?????</v>
          </cell>
          <cell r="B9" t="str">
            <v>?????????????</v>
          </cell>
          <cell r="C9" t="str">
            <v>VN</v>
          </cell>
          <cell r="D9" t="str">
            <v>MOYENS MARKETING</v>
          </cell>
          <cell r="E9" t="str">
            <v>R400</v>
          </cell>
          <cell r="F9" t="str">
            <v>R401</v>
          </cell>
          <cell r="J9" t="str">
            <v>VN</v>
          </cell>
        </row>
        <row r="10">
          <cell r="A10" t="str">
            <v>RM520</v>
          </cell>
          <cell r="B10" t="str">
            <v>AIDES CONJONCTURELLES ET PROMOTIONS</v>
          </cell>
          <cell r="C10" t="str">
            <v>VN</v>
          </cell>
          <cell r="D10" t="str">
            <v>PROMOTION</v>
          </cell>
          <cell r="E10" t="str">
            <v>R401</v>
          </cell>
          <cell r="F10" t="str">
            <v>R402</v>
          </cell>
          <cell r="J10" t="str">
            <v>VN</v>
          </cell>
        </row>
        <row r="11">
          <cell r="A11" t="str">
            <v>RM520</v>
          </cell>
          <cell r="B11" t="str">
            <v>AIDES CONJONCTURELLES ET PROMOTIONS</v>
          </cell>
          <cell r="C11" t="str">
            <v>VN</v>
          </cell>
          <cell r="D11" t="str">
            <v>AIDES COMMERCIALES CONJONCTURELLES</v>
          </cell>
          <cell r="E11" t="str">
            <v>R401</v>
          </cell>
          <cell r="F11" t="str">
            <v>R403</v>
          </cell>
          <cell r="J11" t="str">
            <v>VN</v>
          </cell>
        </row>
        <row r="12">
          <cell r="A12" t="str">
            <v>RM540</v>
          </cell>
          <cell r="B12" t="str">
            <v>PUBLICITE COMMUNICATION</v>
          </cell>
          <cell r="C12" t="str">
            <v>VN</v>
          </cell>
          <cell r="D12" t="str">
            <v>PUBLICITE</v>
          </cell>
          <cell r="E12" t="str">
            <v>R401</v>
          </cell>
          <cell r="F12" t="str">
            <v>R404</v>
          </cell>
          <cell r="J12" t="str">
            <v>VN</v>
          </cell>
        </row>
        <row r="13">
          <cell r="A13" t="str">
            <v>RM540</v>
          </cell>
          <cell r="B13" t="str">
            <v>PUBLICITE COMMUNICATION</v>
          </cell>
          <cell r="C13" t="str">
            <v>VN</v>
          </cell>
          <cell r="D13" t="str">
            <v>COMMUNICATION</v>
          </cell>
          <cell r="E13" t="str">
            <v>R401</v>
          </cell>
          <cell r="F13" t="str">
            <v>R405</v>
          </cell>
          <cell r="J13" t="str">
            <v>VN</v>
          </cell>
        </row>
        <row r="14">
          <cell r="A14" t="str">
            <v>RM510</v>
          </cell>
          <cell r="B14" t="str">
            <v>AIDES STRUCTURELLES ET SOUTIENS</v>
          </cell>
          <cell r="C14" t="str">
            <v>VN</v>
          </cell>
          <cell r="D14" t="str">
            <v>TOTAL AIDES STRUCTURELLES RESEAU</v>
          </cell>
          <cell r="E14" t="str">
            <v>R408</v>
          </cell>
          <cell r="F14" t="str">
            <v>R406</v>
          </cell>
          <cell r="J14" t="str">
            <v>VN</v>
          </cell>
        </row>
        <row r="15">
          <cell r="A15" t="str">
            <v>RM530</v>
          </cell>
          <cell r="B15" t="str">
            <v>AIDES EXCEPTIONNELLES ET ASSIST.TECH.</v>
          </cell>
          <cell r="C15" t="str">
            <v>VN</v>
          </cell>
          <cell r="D15" t="str">
            <v>TOTAL AIDES EXCEPTIONNELLES RESEAU</v>
          </cell>
          <cell r="E15" t="str">
            <v>R408</v>
          </cell>
          <cell r="F15" t="str">
            <v>R407</v>
          </cell>
          <cell r="J15" t="str">
            <v>VN</v>
          </cell>
        </row>
        <row r="16">
          <cell r="A16" t="str">
            <v>?????</v>
          </cell>
          <cell r="B16" t="str">
            <v>?????????????</v>
          </cell>
          <cell r="C16" t="str">
            <v>VN</v>
          </cell>
          <cell r="D16" t="str">
            <v>AIDES STRUCTURELLES ET EXCEPTIONNELLES RESEAU</v>
          </cell>
          <cell r="E16" t="str">
            <v>R400</v>
          </cell>
          <cell r="F16" t="str">
            <v>R408</v>
          </cell>
          <cell r="J16" t="str">
            <v>VN</v>
          </cell>
        </row>
        <row r="17">
          <cell r="A17" t="str">
            <v>RM530</v>
          </cell>
          <cell r="B17" t="str">
            <v>AIDES EXCEPTIONNELLES ET ASSIST.TECH.</v>
          </cell>
          <cell r="C17" t="str">
            <v>VN</v>
          </cell>
          <cell r="D17" t="str">
            <v>ASSISTANCE TECHNIQUE RESEAU</v>
          </cell>
          <cell r="E17" t="str">
            <v>R400</v>
          </cell>
          <cell r="F17" t="str">
            <v>R409</v>
          </cell>
          <cell r="J17" t="str">
            <v>VN</v>
          </cell>
        </row>
        <row r="18">
          <cell r="A18" t="str">
            <v>RM530</v>
          </cell>
          <cell r="B18" t="str">
            <v>AIDES EXCEPTIONNELLES ET ASSIST.TECH.</v>
          </cell>
          <cell r="C18" t="str">
            <v>VN</v>
          </cell>
          <cell r="D18" t="str">
            <v>SOUTIENS FILIALES ET IMPORTATEURS</v>
          </cell>
          <cell r="E18" t="str">
            <v>R400</v>
          </cell>
          <cell r="F18" t="str">
            <v>R410</v>
          </cell>
          <cell r="J18" t="str">
            <v>VN</v>
          </cell>
        </row>
        <row r="19">
          <cell r="A19" t="str">
            <v>RM510</v>
          </cell>
          <cell r="B19" t="str">
            <v>AIDES STRUCTURELLES ET SOUTIENS</v>
          </cell>
          <cell r="C19" t="str">
            <v>VN</v>
          </cell>
          <cell r="D19" t="str">
            <v>Primes grands loueurs internationaux</v>
          </cell>
          <cell r="E19" t="str">
            <v xml:space="preserve">   ?</v>
          </cell>
          <cell r="F19" t="str">
            <v>R416</v>
          </cell>
          <cell r="G19" t="str">
            <v>R402</v>
          </cell>
          <cell r="H19" t="str">
            <v xml:space="preserve"> Promotions locales</v>
          </cell>
          <cell r="I19" t="str">
            <v>Z416</v>
          </cell>
          <cell r="J19" t="str">
            <v>VN</v>
          </cell>
          <cell r="K19" t="str">
            <v xml:space="preserve"> PROMOTIONS CLIENT FINAL</v>
          </cell>
          <cell r="L19" t="str">
            <v>RM560</v>
          </cell>
        </row>
        <row r="20">
          <cell r="A20" t="str">
            <v>RM510</v>
          </cell>
          <cell r="B20" t="str">
            <v>AIDES STRUCTURELLES ET SOUTIENS</v>
          </cell>
          <cell r="C20" t="str">
            <v>VN</v>
          </cell>
          <cell r="D20" t="str">
            <v>Primes structurelles sur volume</v>
          </cell>
          <cell r="E20" t="str">
            <v>R406</v>
          </cell>
          <cell r="F20" t="str">
            <v>R449</v>
          </cell>
          <cell r="H20" t="str">
            <v xml:space="preserve"> (Recettes communication)</v>
          </cell>
          <cell r="I20" t="str">
            <v>R449</v>
          </cell>
          <cell r="J20" t="str">
            <v>VN</v>
          </cell>
          <cell r="K20" t="str">
            <v xml:space="preserve"> MOYENS COMMERCIAUX FIXES</v>
          </cell>
          <cell r="L20" t="str">
            <v>RM580</v>
          </cell>
        </row>
        <row r="21">
          <cell r="A21" t="str">
            <v>RM510</v>
          </cell>
          <cell r="B21" t="str">
            <v>inconnu suig</v>
          </cell>
          <cell r="C21" t="str">
            <v>VN</v>
          </cell>
          <cell r="D21" t="str">
            <v>Aides contrats grande exportation</v>
          </cell>
          <cell r="E21" t="str">
            <v>R403</v>
          </cell>
          <cell r="F21" t="str">
            <v>R453</v>
          </cell>
          <cell r="H21" t="str">
            <v xml:space="preserve"> Provision perte future loueurs courte durée</v>
          </cell>
          <cell r="I21" t="str">
            <v>Z453</v>
          </cell>
          <cell r="J21" t="str">
            <v>VN</v>
          </cell>
          <cell r="K21" t="str">
            <v xml:space="preserve"> AIDES CANAUX DE CLIENTELE</v>
          </cell>
          <cell r="L21" t="str">
            <v>RM570</v>
          </cell>
        </row>
        <row r="22">
          <cell r="A22" t="str">
            <v>RM510</v>
          </cell>
          <cell r="B22" t="str">
            <v>AIDES STRUCTURELLES ET SOUTIENS</v>
          </cell>
          <cell r="C22" t="str">
            <v>VN</v>
          </cell>
          <cell r="D22" t="str">
            <v>Autres primes structurelles</v>
          </cell>
          <cell r="E22" t="str">
            <v>R406</v>
          </cell>
          <cell r="F22" t="str">
            <v>R459</v>
          </cell>
          <cell r="G22" t="str">
            <v>R407</v>
          </cell>
          <cell r="H22" t="str">
            <v xml:space="preserve"> Aides install. / dévpt CE</v>
          </cell>
          <cell r="I22" t="str">
            <v>R459</v>
          </cell>
          <cell r="J22" t="str">
            <v>VN</v>
          </cell>
          <cell r="K22" t="str">
            <v xml:space="preserve"> MOYENS COMMERCIAUX FIXES</v>
          </cell>
          <cell r="L22" t="str">
            <v>RM580</v>
          </cell>
        </row>
        <row r="23">
          <cell r="A23" t="str">
            <v>RM510</v>
          </cell>
          <cell r="B23" t="str">
            <v>AIDES STRUCTURELLES ET SOUTIENS</v>
          </cell>
          <cell r="C23" t="str">
            <v>VN</v>
          </cell>
          <cell r="D23" t="str">
            <v>Primes parc VD</v>
          </cell>
          <cell r="E23" t="str">
            <v>R406</v>
          </cell>
          <cell r="F23" t="str">
            <v>R460</v>
          </cell>
          <cell r="G23" t="str">
            <v>R407</v>
          </cell>
          <cell r="H23" t="str">
            <v xml:space="preserve"> Autres aides exceptionnelles</v>
          </cell>
          <cell r="I23" t="str">
            <v>R460</v>
          </cell>
          <cell r="J23" t="str">
            <v>VN</v>
          </cell>
          <cell r="K23" t="str">
            <v xml:space="preserve"> MOYENS COMMERCIAUX FIXES</v>
          </cell>
          <cell r="L23" t="str">
            <v>RM580</v>
          </cell>
        </row>
        <row r="24">
          <cell r="A24" t="str">
            <v>RM510</v>
          </cell>
          <cell r="B24" t="str">
            <v>AIDES STRUCTURELLES ET SOUTIENS</v>
          </cell>
          <cell r="C24" t="str">
            <v>VN</v>
          </cell>
          <cell r="D24" t="str">
            <v>Primes agents</v>
          </cell>
          <cell r="E24" t="str">
            <v>R406</v>
          </cell>
          <cell r="F24" t="str">
            <v>R462</v>
          </cell>
          <cell r="H24" t="str">
            <v xml:space="preserve"> Coût externe de formation du réseau</v>
          </cell>
          <cell r="I24" t="str">
            <v>R462</v>
          </cell>
          <cell r="J24" t="str">
            <v>VN</v>
          </cell>
          <cell r="K24" t="str">
            <v xml:space="preserve"> MOYENS COMMERCIAUX FIXES</v>
          </cell>
          <cell r="L24" t="str">
            <v>RM580</v>
          </cell>
        </row>
        <row r="25">
          <cell r="A25" t="str">
            <v>RM510</v>
          </cell>
          <cell r="B25" t="str">
            <v>AIDES STRUCTURELLES ET SOUTIENS</v>
          </cell>
          <cell r="C25" t="str">
            <v>VN</v>
          </cell>
          <cell r="D25" t="str">
            <v>Primes flottes</v>
          </cell>
          <cell r="E25" t="str">
            <v>R406</v>
          </cell>
          <cell r="F25" t="str">
            <v>R463</v>
          </cell>
          <cell r="G25" t="str">
            <v>R409</v>
          </cell>
          <cell r="H25" t="str">
            <v xml:space="preserve"> Documentation technique</v>
          </cell>
          <cell r="I25" t="str">
            <v>R463</v>
          </cell>
          <cell r="J25" t="str">
            <v>VN</v>
          </cell>
          <cell r="K25" t="str">
            <v xml:space="preserve"> MOYENS COMMERCIAUX FIXES</v>
          </cell>
          <cell r="L25" t="str">
            <v>RM580</v>
          </cell>
        </row>
        <row r="26">
          <cell r="A26" t="str">
            <v>RM510</v>
          </cell>
          <cell r="B26" t="str">
            <v>AIDES STRUCTURELLES ET SOUTIENS</v>
          </cell>
          <cell r="C26" t="str">
            <v>VN</v>
          </cell>
          <cell r="D26" t="str">
            <v>Primes concurrence</v>
          </cell>
          <cell r="E26" t="str">
            <v>R406</v>
          </cell>
          <cell r="F26" t="str">
            <v>R464</v>
          </cell>
          <cell r="H26" t="str">
            <v xml:space="preserve"> Assainissement du parc</v>
          </cell>
          <cell r="I26" t="str">
            <v>R464</v>
          </cell>
          <cell r="J26" t="str">
            <v>VN</v>
          </cell>
          <cell r="K26" t="str">
            <v xml:space="preserve"> MOYENS COMMERCIAUX FIXES</v>
          </cell>
          <cell r="L26" t="str">
            <v>RM580</v>
          </cell>
        </row>
        <row r="27">
          <cell r="A27" t="str">
            <v>RM510</v>
          </cell>
          <cell r="B27" t="str">
            <v>AIDES STRUCTURELLES ET SOUTIENS</v>
          </cell>
          <cell r="C27" t="str">
            <v>VN</v>
          </cell>
          <cell r="D27" t="str">
            <v>Primes diverses</v>
          </cell>
          <cell r="E27" t="str">
            <v>R406</v>
          </cell>
          <cell r="F27" t="str">
            <v>R465</v>
          </cell>
          <cell r="H27" t="str">
            <v xml:space="preserve"> Divers assistance réseau</v>
          </cell>
          <cell r="I27" t="str">
            <v>R465</v>
          </cell>
          <cell r="J27" t="str">
            <v>VN</v>
          </cell>
          <cell r="K27" t="str">
            <v xml:space="preserve"> MOYENS COMMERCIAUX FIXES</v>
          </cell>
          <cell r="L27" t="str">
            <v>RM580</v>
          </cell>
        </row>
        <row r="28">
          <cell r="A28" t="str">
            <v>RM510</v>
          </cell>
          <cell r="B28" t="str">
            <v>inconnu suig</v>
          </cell>
          <cell r="C28" t="str">
            <v>VN</v>
          </cell>
          <cell r="D28" t="str">
            <v>(Aides commerciales intra-groupe reçues)</v>
          </cell>
          <cell r="E28" t="str">
            <v xml:space="preserve">   ?</v>
          </cell>
          <cell r="F28" t="str">
            <v>R468</v>
          </cell>
          <cell r="H28" t="str">
            <v xml:space="preserve"> Documentation technique importateurs</v>
          </cell>
          <cell r="I28" t="str">
            <v>R468</v>
          </cell>
          <cell r="J28" t="str">
            <v>VN</v>
          </cell>
          <cell r="K28" t="str">
            <v xml:space="preserve"> MOYENS COMMERCIAUX FIXES</v>
          </cell>
          <cell r="L28" t="str">
            <v>RM580</v>
          </cell>
        </row>
        <row r="29">
          <cell r="A29" t="str">
            <v>RM520</v>
          </cell>
          <cell r="B29" t="str">
            <v>AIDES CONJONCTURELLES ET PROMOTIONS</v>
          </cell>
          <cell r="C29" t="str">
            <v>VN</v>
          </cell>
          <cell r="D29" t="str">
            <v>Recettes promotion</v>
          </cell>
          <cell r="E29" t="str">
            <v>R402</v>
          </cell>
          <cell r="F29" t="str">
            <v>R411</v>
          </cell>
          <cell r="G29" t="str">
            <v>R402</v>
          </cell>
          <cell r="H29" t="str">
            <v xml:space="preserve"> Promotions client final du constructeur</v>
          </cell>
          <cell r="I29" t="str">
            <v>Z411</v>
          </cell>
          <cell r="J29" t="str">
            <v>VN</v>
          </cell>
          <cell r="K29" t="str">
            <v xml:space="preserve"> PROMOTIONS CLIENT FINAL</v>
          </cell>
          <cell r="L29" t="str">
            <v>RM560</v>
          </cell>
        </row>
        <row r="30">
          <cell r="A30" t="str">
            <v>RM520</v>
          </cell>
          <cell r="B30" t="str">
            <v>AIDES CONJONCTURELLES ET PROMOTIONS</v>
          </cell>
          <cell r="C30" t="str">
            <v>VN</v>
          </cell>
          <cell r="D30" t="str">
            <v>Aides conjoncturelles réseau</v>
          </cell>
          <cell r="E30" t="str">
            <v>R403</v>
          </cell>
          <cell r="F30" t="str">
            <v>R417</v>
          </cell>
          <cell r="H30" t="str">
            <v xml:space="preserve"> Primes de déstockage</v>
          </cell>
          <cell r="I30" t="str">
            <v>Z417</v>
          </cell>
          <cell r="J30" t="str">
            <v>VN</v>
          </cell>
          <cell r="K30" t="str">
            <v xml:space="preserve"> PROMOTIONS CLIENT FINAL</v>
          </cell>
          <cell r="L30" t="str">
            <v>RM560</v>
          </cell>
        </row>
        <row r="31">
          <cell r="A31" t="str">
            <v>RM520</v>
          </cell>
          <cell r="B31" t="str">
            <v>AIDES CONJONCTURELLES ET PROMOTIONS</v>
          </cell>
          <cell r="C31" t="str">
            <v>VN</v>
          </cell>
          <cell r="D31" t="str">
            <v>Action promotion client final</v>
          </cell>
          <cell r="E31" t="str">
            <v>R402</v>
          </cell>
          <cell r="F31" t="str">
            <v>R419</v>
          </cell>
          <cell r="G31" t="str">
            <v>R403</v>
          </cell>
          <cell r="H31" t="str">
            <v xml:space="preserve"> Primes d'objectif réseau</v>
          </cell>
          <cell r="I31" t="str">
            <v>Z419</v>
          </cell>
          <cell r="J31" t="str">
            <v>VN</v>
          </cell>
          <cell r="K31" t="str">
            <v xml:space="preserve"> PRIMES A LA PERFORMANCE DU RESEAU</v>
          </cell>
          <cell r="L31" t="str">
            <v>RM550</v>
          </cell>
        </row>
        <row r="32">
          <cell r="A32" t="str">
            <v>RM520</v>
          </cell>
          <cell r="B32" t="str">
            <v>AIDES CONJONCTURELLES ET PROMOTIONS</v>
          </cell>
          <cell r="C32" t="str">
            <v>VN</v>
          </cell>
          <cell r="D32" t="str">
            <v>Bonification crédit / ventes détail</v>
          </cell>
          <cell r="E32" t="str">
            <v>R402</v>
          </cell>
          <cell r="F32" t="str">
            <v>R420</v>
          </cell>
          <cell r="H32" t="str">
            <v xml:space="preserve"> Primes de tenue des stocks</v>
          </cell>
          <cell r="I32" t="str">
            <v>Z420</v>
          </cell>
          <cell r="J32" t="str">
            <v>VN</v>
          </cell>
          <cell r="K32" t="str">
            <v xml:space="preserve"> PRIMES A LA PERFORMANCE DU RESEAU</v>
          </cell>
          <cell r="L32" t="str">
            <v>RM550</v>
          </cell>
        </row>
        <row r="33">
          <cell r="A33" t="str">
            <v>RM520</v>
          </cell>
          <cell r="B33" t="str">
            <v>AIDES CONJONCTURELLES ET PROMOTIONS</v>
          </cell>
          <cell r="C33" t="str">
            <v>VN</v>
          </cell>
          <cell r="D33" t="str">
            <v>Concours nationaux</v>
          </cell>
          <cell r="E33" t="str">
            <v>R402</v>
          </cell>
          <cell r="F33" t="str">
            <v>R421</v>
          </cell>
          <cell r="G33" t="str">
            <v>R403</v>
          </cell>
          <cell r="H33" t="str">
            <v xml:space="preserve"> Primes parc VD/VA</v>
          </cell>
          <cell r="I33" t="str">
            <v>Z421</v>
          </cell>
          <cell r="J33" t="str">
            <v>VN</v>
          </cell>
          <cell r="K33" t="str">
            <v xml:space="preserve"> PRIMES A LA PERFORMANCE DU RESEAU</v>
          </cell>
          <cell r="L33" t="str">
            <v>RM550</v>
          </cell>
        </row>
        <row r="34">
          <cell r="A34" t="str">
            <v>RM520</v>
          </cell>
          <cell r="B34" t="str">
            <v>inconnu suig</v>
          </cell>
          <cell r="C34" t="str">
            <v>VN</v>
          </cell>
          <cell r="D34" t="str">
            <v>Séries spéciales</v>
          </cell>
          <cell r="E34" t="str">
            <v>R402</v>
          </cell>
          <cell r="F34" t="str">
            <v>R422</v>
          </cell>
          <cell r="H34" t="str">
            <v xml:space="preserve"> Primes agents</v>
          </cell>
          <cell r="I34" t="str">
            <v>Z422</v>
          </cell>
          <cell r="J34" t="str">
            <v>VN</v>
          </cell>
          <cell r="K34" t="str">
            <v xml:space="preserve"> PRIMES A LA PERFORMANCE DU RESEAU</v>
          </cell>
          <cell r="L34" t="str">
            <v>RM550</v>
          </cell>
        </row>
        <row r="35">
          <cell r="A35" t="str">
            <v>RM520</v>
          </cell>
          <cell r="B35" t="str">
            <v>inconnu suig</v>
          </cell>
          <cell r="C35" t="str">
            <v>VN</v>
          </cell>
          <cell r="D35" t="str">
            <v>Actions produit(s)</v>
          </cell>
          <cell r="E35" t="str">
            <v xml:space="preserve">   ?</v>
          </cell>
          <cell r="F35" t="str">
            <v>R427</v>
          </cell>
          <cell r="H35" t="str">
            <v xml:space="preserve"> Achats d'espaces média</v>
          </cell>
          <cell r="I35" t="str">
            <v>R427</v>
          </cell>
          <cell r="J35" t="str">
            <v>VN</v>
          </cell>
          <cell r="K35" t="str">
            <v xml:space="preserve"> MOYENS COMMERCIAUX FIXES</v>
          </cell>
          <cell r="L35" t="str">
            <v>RM580</v>
          </cell>
        </row>
        <row r="36">
          <cell r="A36" t="str">
            <v>RM520</v>
          </cell>
          <cell r="B36" t="str">
            <v>AIDES CONJONCTURELLES ET PROMOTIONS</v>
          </cell>
          <cell r="C36" t="str">
            <v>VN</v>
          </cell>
          <cell r="D36" t="str">
            <v>Aides conjoncturelles Europe</v>
          </cell>
          <cell r="E36" t="str">
            <v>R403</v>
          </cell>
          <cell r="F36" t="str">
            <v>R451</v>
          </cell>
          <cell r="H36" t="str">
            <v xml:space="preserve"> Primes de volume loueurs courte durée</v>
          </cell>
          <cell r="I36" t="str">
            <v>Z451</v>
          </cell>
          <cell r="J36" t="str">
            <v>VN</v>
          </cell>
          <cell r="K36" t="str">
            <v xml:space="preserve"> AIDES CANAUX DE CLIENTELE</v>
          </cell>
          <cell r="L36" t="str">
            <v>RM570</v>
          </cell>
        </row>
        <row r="37">
          <cell r="A37" t="str">
            <v>RM520</v>
          </cell>
          <cell r="B37" t="str">
            <v>AIDES CONJONCTURELLES ET PROMOTIONS</v>
          </cell>
          <cell r="C37" t="str">
            <v>VN</v>
          </cell>
          <cell r="D37" t="str">
            <v>Aides conjoncturelles affaires internationales</v>
          </cell>
          <cell r="E37" t="str">
            <v>R403</v>
          </cell>
          <cell r="F37" t="str">
            <v>R452</v>
          </cell>
          <cell r="H37" t="str">
            <v xml:space="preserve"> Remises complémentaires loueurs courte durée</v>
          </cell>
          <cell r="I37" t="str">
            <v>Z452</v>
          </cell>
          <cell r="J37" t="str">
            <v>VN</v>
          </cell>
          <cell r="K37" t="str">
            <v xml:space="preserve"> AIDES CANAUX DE CLIENTELE</v>
          </cell>
          <cell r="L37" t="str">
            <v>RM570</v>
          </cell>
        </row>
        <row r="38">
          <cell r="A38" t="str">
            <v>RM520</v>
          </cell>
          <cell r="B38" t="str">
            <v>AIDES CONJONCTURELLES ET PROMOTIONS</v>
          </cell>
          <cell r="C38" t="str">
            <v>VN</v>
          </cell>
          <cell r="D38" t="str">
            <v>Divers promotion</v>
          </cell>
          <cell r="E38" t="str">
            <v>R402</v>
          </cell>
          <cell r="F38" t="str">
            <v>R471</v>
          </cell>
          <cell r="H38" t="str">
            <v xml:space="preserve"> Divers soutiens aux importateurs</v>
          </cell>
          <cell r="I38" t="str">
            <v>Z471</v>
          </cell>
          <cell r="J38" t="str">
            <v>VN</v>
          </cell>
          <cell r="K38" t="str">
            <v xml:space="preserve"> PRIMES A LA PERFORMANCE DU RESEAU</v>
          </cell>
          <cell r="L38" t="str">
            <v>RM550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2_0"/>
      <sheetName val="2_1"/>
      <sheetName val="2_2"/>
      <sheetName val="2_3"/>
      <sheetName val="2_4"/>
      <sheetName val="2_5"/>
      <sheetName val="3"/>
      <sheetName val="4"/>
      <sheetName val="5"/>
      <sheetName val="6"/>
      <sheetName val="Saiso"/>
      <sheetName val="SaisoFil"/>
      <sheetName val="SaisoFilEuro"/>
      <sheetName val="Conso"/>
      <sheetName val="Param"/>
      <sheetName val="€2-0"/>
      <sheetName val="€2-1"/>
      <sheetName val="€2-2"/>
      <sheetName val="€2-3"/>
      <sheetName val="€2-4"/>
      <sheetName val="€2-5"/>
      <sheetName val="Margesc"/>
      <sheetName val="Saiso DPR"/>
      <sheetName val="Module1"/>
      <sheetName val="Module2"/>
      <sheetName val="€1"/>
      <sheetName val="€2"/>
      <sheetName val="€3"/>
      <sheetName val="€4"/>
      <sheetName val="€5"/>
      <sheetName val="€6"/>
      <sheetName val="Ficha Técnica"/>
      <sheetName val="SIG-&gt;SUIG"/>
      <sheetName val="Plano de Mídia"/>
      <sheetName val="size"/>
      <sheetName val="Rubriques MC"/>
    </sheetNames>
    <sheetDataSet>
      <sheetData sheetId="0" refreshError="1"/>
      <sheetData sheetId="1" refreshError="1"/>
      <sheetData sheetId="2">
        <row r="1">
          <cell r="K1" t="str">
            <v>27.09.01</v>
          </cell>
        </row>
      </sheetData>
      <sheetData sheetId="3">
        <row r="1">
          <cell r="K1" t="str">
            <v>27.09.01</v>
          </cell>
        </row>
      </sheetData>
      <sheetData sheetId="4">
        <row r="1">
          <cell r="K1" t="str">
            <v>27.09.01</v>
          </cell>
        </row>
      </sheetData>
      <sheetData sheetId="5">
        <row r="1">
          <cell r="K1" t="str">
            <v>27.09.01</v>
          </cell>
        </row>
        <row r="16">
          <cell r="D16">
            <v>56.390999999999998</v>
          </cell>
          <cell r="E16">
            <v>64.995000000000005</v>
          </cell>
          <cell r="F16">
            <v>3.956</v>
          </cell>
        </row>
        <row r="17">
          <cell r="D17">
            <v>52.182000000000002</v>
          </cell>
          <cell r="E17">
            <v>79.534999999999997</v>
          </cell>
          <cell r="F17">
            <v>10.882999999999999</v>
          </cell>
        </row>
        <row r="20">
          <cell r="J20">
            <v>39.648000000000003</v>
          </cell>
        </row>
        <row r="33">
          <cell r="J33">
            <v>-0.6</v>
          </cell>
        </row>
        <row r="41">
          <cell r="D41">
            <v>-1.48</v>
          </cell>
          <cell r="E41">
            <v>-1.24</v>
          </cell>
          <cell r="F41">
            <v>0.08</v>
          </cell>
        </row>
        <row r="43">
          <cell r="D43">
            <v>-1.1299999999999999</v>
          </cell>
          <cell r="E43">
            <v>-0.32</v>
          </cell>
          <cell r="F43">
            <v>0.23</v>
          </cell>
        </row>
        <row r="49">
          <cell r="D49">
            <v>0</v>
          </cell>
          <cell r="E49">
            <v>-1</v>
          </cell>
          <cell r="F49">
            <v>-1</v>
          </cell>
        </row>
        <row r="52">
          <cell r="D52">
            <v>85</v>
          </cell>
          <cell r="E52">
            <v>35</v>
          </cell>
          <cell r="F52">
            <v>15</v>
          </cell>
        </row>
        <row r="53">
          <cell r="G53">
            <v>-1.5</v>
          </cell>
        </row>
        <row r="55">
          <cell r="D55">
            <v>10</v>
          </cell>
          <cell r="E55">
            <v>20</v>
          </cell>
          <cell r="F55">
            <v>20</v>
          </cell>
        </row>
        <row r="56">
          <cell r="G56">
            <v>-0.5</v>
          </cell>
        </row>
        <row r="58">
          <cell r="D58">
            <v>5</v>
          </cell>
          <cell r="E58">
            <v>45</v>
          </cell>
          <cell r="F58">
            <v>65</v>
          </cell>
        </row>
        <row r="59">
          <cell r="G59">
            <v>0.5</v>
          </cell>
        </row>
        <row r="62">
          <cell r="J62">
            <v>0.69</v>
          </cell>
        </row>
      </sheetData>
      <sheetData sheetId="6">
        <row r="1">
          <cell r="K1" t="str">
            <v>27.09.01</v>
          </cell>
        </row>
        <row r="20">
          <cell r="J20">
            <v>16.647359999999999</v>
          </cell>
        </row>
        <row r="33">
          <cell r="J33">
            <v>-0.34499999999999997</v>
          </cell>
        </row>
        <row r="41">
          <cell r="D41">
            <v>-1.48</v>
          </cell>
          <cell r="E41">
            <v>-1.24</v>
          </cell>
          <cell r="F41">
            <v>0.08</v>
          </cell>
        </row>
        <row r="43">
          <cell r="D43">
            <v>-1.1299999999999999</v>
          </cell>
          <cell r="E43">
            <v>-0.32</v>
          </cell>
          <cell r="F43">
            <v>0.23</v>
          </cell>
        </row>
        <row r="52">
          <cell r="B52" t="str">
            <v>Compagnies d'assurances</v>
          </cell>
          <cell r="J52">
            <v>-0.39</v>
          </cell>
        </row>
        <row r="55">
          <cell r="B55" t="str">
            <v>Fidelisation de CE, Agents, MRA carrosserie</v>
          </cell>
          <cell r="J55">
            <v>0.83644600000000002</v>
          </cell>
        </row>
        <row r="62">
          <cell r="J62">
            <v>0.55000000000000004</v>
          </cell>
        </row>
      </sheetData>
      <sheetData sheetId="7">
        <row r="1">
          <cell r="K1" t="str">
            <v>27.09.01</v>
          </cell>
        </row>
        <row r="20">
          <cell r="J20">
            <v>3.5569999999999999</v>
          </cell>
        </row>
        <row r="62">
          <cell r="J62">
            <v>0.15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  <sheetName val="2_3"/>
      <sheetName val="2_4"/>
      <sheetName val="2_5"/>
      <sheetName val="PLMM-R$"/>
      <sheetName val="Exposição CV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</sheetNames>
    <sheetDataSet>
      <sheetData sheetId="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 Crono"/>
      <sheetName val="capa"/>
      <sheetName val="mot rev"/>
      <sheetName val="checagem"/>
      <sheetName val="compverba"/>
      <sheetName val="simul"/>
      <sheetName val="TV Fechada-Dados"/>
      <sheetName val="TVCrono-Dados"/>
      <sheetName val="crono geral"/>
      <sheetName val="TV Ab - Free Marca"/>
      <sheetName val="TV Ab - Free Jazz"/>
      <sheetName val="TV Geral"/>
      <sheetName val="Rev Crono"/>
      <sheetName val="perfrv"/>
      <sheetName val="Rev Custos"/>
      <sheetName val="Rev Verb p Edit"/>
      <sheetName val="Rad Custos"/>
      <sheetName val="Jornal"/>
      <sheetName val="Resumo Geral"/>
      <sheetName val="Filial Brasil  TOTAL"/>
      <sheetName val="Filial SP Cap"/>
      <sheetName val="Filial SP Int"/>
      <sheetName val="Filial RJ"/>
      <sheetName val="Filial BH"/>
      <sheetName val="Filial N_NE"/>
      <sheetName val="Filial POACUR"/>
      <sheetName val="US$ Souza Cruz"/>
      <sheetName val="neg tv"/>
      <sheetName val="neg rv"/>
      <sheetName val="Sources_Uses"/>
      <sheetName val="Tabelas"/>
      <sheetName val="Base de cálculo F1"/>
      <sheetName val="Ficha Técnica"/>
      <sheetName val="TV_Crono"/>
      <sheetName val="mot_rev"/>
      <sheetName val="TV_Fechada-Dados"/>
      <sheetName val="crono_geral"/>
      <sheetName val="TV_Ab_-_Free_Marca"/>
      <sheetName val="TV_Ab_-_Free_Jazz"/>
      <sheetName val="TV_Geral"/>
      <sheetName val="Rev_Crono"/>
      <sheetName val="Rev_Custos"/>
      <sheetName val="Rev_Verb_p_Edit"/>
      <sheetName val="Rad_Custos"/>
      <sheetName val="Resumo_Geral"/>
      <sheetName val="Filial_Brasil__TOTAL"/>
      <sheetName val="Filial_SP_Cap"/>
      <sheetName val="Filial_SP_Int"/>
      <sheetName val="Filial_RJ"/>
      <sheetName val="Filial_BH"/>
      <sheetName val="Filial_N_NE"/>
      <sheetName val="Filial_POACUR"/>
      <sheetName val="US$_Souza_Cruz"/>
      <sheetName val="neg_tv"/>
      <sheetName val="neg_rv"/>
      <sheetName val="Base_de_cálculo_F1"/>
      <sheetName val="Ficha_Técnica"/>
      <sheetName val="TV_Crono1"/>
      <sheetName val="mot_rev1"/>
      <sheetName val="TV_Fechada-Dados1"/>
      <sheetName val="crono_geral1"/>
      <sheetName val="TV_Ab_-_Free_Marca1"/>
      <sheetName val="TV_Ab_-_Free_Jazz1"/>
      <sheetName val="TV_Geral1"/>
      <sheetName val="Rev_Crono1"/>
      <sheetName val="Rev_Custos1"/>
      <sheetName val="Rev_Verb_p_Edit1"/>
      <sheetName val="Rad_Custos1"/>
      <sheetName val="Resumo_Geral1"/>
      <sheetName val="Filial_Brasil__TOTAL1"/>
      <sheetName val="Filial_SP_Cap1"/>
      <sheetName val="Filial_SP_Int1"/>
      <sheetName val="Filial_RJ1"/>
      <sheetName val="Filial_BH1"/>
      <sheetName val="Filial_N_NE1"/>
      <sheetName val="Filial_POACUR1"/>
      <sheetName val="US$_Souza_Cruz1"/>
      <sheetName val="neg_tv1"/>
      <sheetName val="neg_rv1"/>
      <sheetName val="Base_de_cálculo_F11"/>
      <sheetName val="Ficha_Técnica1"/>
      <sheetName val="TV_Crono2"/>
      <sheetName val="mot_rev2"/>
      <sheetName val="TV_Fechada-Dados2"/>
      <sheetName val="crono_geral2"/>
      <sheetName val="TV_Ab_-_Free_Marca2"/>
      <sheetName val="TV_Ab_-_Free_Jazz2"/>
      <sheetName val="TV_Geral2"/>
      <sheetName val="Rev_Crono2"/>
      <sheetName val="Rev_Custos2"/>
      <sheetName val="Rev_Verb_p_Edit2"/>
      <sheetName val="Rad_Custos2"/>
      <sheetName val="Resumo_Geral2"/>
      <sheetName val="Filial_Brasil__TOTAL2"/>
      <sheetName val="Filial_SP_Cap2"/>
      <sheetName val="Filial_SP_Int2"/>
      <sheetName val="Filial_RJ2"/>
      <sheetName val="Filial_BH2"/>
      <sheetName val="Filial_N_NE2"/>
      <sheetName val="Filial_POACUR2"/>
      <sheetName val="US$_Souza_Cruz2"/>
      <sheetName val="neg_tv2"/>
      <sheetName val="neg_rv2"/>
      <sheetName val="Base_de_cálculo_F12"/>
      <sheetName val="Ficha_Técnica2"/>
      <sheetName val="TV_Crono3"/>
      <sheetName val="mot_rev3"/>
      <sheetName val="TV_Fechada-Dados3"/>
      <sheetName val="crono_geral3"/>
      <sheetName val="TV_Ab_-_Free_Marca3"/>
      <sheetName val="TV_Ab_-_Free_Jazz3"/>
      <sheetName val="TV_Geral3"/>
      <sheetName val="Rev_Crono3"/>
      <sheetName val="Rev_Custos3"/>
      <sheetName val="Rev_Verb_p_Edit3"/>
      <sheetName val="Rad_Custos3"/>
      <sheetName val="Resumo_Geral3"/>
      <sheetName val="Filial_Brasil__TOTAL3"/>
      <sheetName val="Filial_SP_Cap3"/>
      <sheetName val="Filial_SP_Int3"/>
      <sheetName val="Filial_RJ3"/>
      <sheetName val="Filial_BH3"/>
      <sheetName val="Filial_N_NE3"/>
      <sheetName val="Filial_POACUR3"/>
      <sheetName val="US$_Souza_Cruz3"/>
      <sheetName val="neg_tv3"/>
      <sheetName val="neg_rv3"/>
      <sheetName val="Base_de_cálculo_F13"/>
      <sheetName val="Ficha_Técnica3"/>
      <sheetName val="TV_Crono4"/>
      <sheetName val="mot_rev4"/>
      <sheetName val="TV_Fechada-Dados4"/>
      <sheetName val="crono_geral4"/>
      <sheetName val="TV_Ab_-_Free_Marca4"/>
      <sheetName val="TV_Ab_-_Free_Jazz4"/>
      <sheetName val="TV_Geral4"/>
      <sheetName val="Rev_Crono4"/>
      <sheetName val="Rev_Custos4"/>
      <sheetName val="Rev_Verb_p_Edit4"/>
      <sheetName val="Rad_Custos4"/>
      <sheetName val="Resumo_Geral4"/>
      <sheetName val="Filial_Brasil__TOTAL4"/>
      <sheetName val="Filial_SP_Cap4"/>
      <sheetName val="Filial_SP_Int4"/>
      <sheetName val="Filial_RJ4"/>
      <sheetName val="Filial_BH4"/>
      <sheetName val="Filial_N_NE4"/>
      <sheetName val="Filial_POACUR4"/>
      <sheetName val="US$_Souza_Cruz4"/>
      <sheetName val="neg_tv4"/>
      <sheetName val="neg_rv4"/>
      <sheetName val="Base_de_cálculo_F14"/>
      <sheetName val="Ficha_Técnica4"/>
      <sheetName val="PLMM-R$"/>
      <sheetName val="Auxiliar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www.infoescola.com/geografia/joao-pessoa/" TargetMode="External"/><Relationship Id="rId7" Type="http://schemas.openxmlformats.org/officeDocument/2006/relationships/hyperlink" Target="https://www.infoescola.com/geografia/goiania/" TargetMode="External"/><Relationship Id="rId2" Type="http://schemas.openxmlformats.org/officeDocument/2006/relationships/hyperlink" Target="http://ge.com/" TargetMode="External"/><Relationship Id="rId1" Type="http://schemas.openxmlformats.org/officeDocument/2006/relationships/hyperlink" Target="https://www.infoescola.com/geografia/boa-vista/" TargetMode="External"/><Relationship Id="rId6" Type="http://schemas.openxmlformats.org/officeDocument/2006/relationships/hyperlink" Target="https://www.infoescola.com/geografia/campo-grande/" TargetMode="External"/><Relationship Id="rId5" Type="http://schemas.openxmlformats.org/officeDocument/2006/relationships/hyperlink" Target="https://www.infoescola.com/geografia/maceio/" TargetMode="External"/><Relationship Id="rId4" Type="http://schemas.openxmlformats.org/officeDocument/2006/relationships/hyperlink" Target="https://www.infoescola.com/geografia/aracaj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showGridLines="0" topLeftCell="A2" zoomScale="60" zoomScaleNormal="60" workbookViewId="0">
      <selection activeCell="U26" sqref="U26"/>
    </sheetView>
  </sheetViews>
  <sheetFormatPr defaultColWidth="10" defaultRowHeight="15" x14ac:dyDescent="0.25"/>
  <cols>
    <col min="1" max="1" width="2.140625" style="146" customWidth="1"/>
    <col min="2" max="2" width="33" style="147" customWidth="1"/>
    <col min="3" max="3" width="0.28515625" style="147" customWidth="1"/>
    <col min="4" max="4" width="11.85546875" style="147" customWidth="1"/>
    <col min="5" max="5" width="26.85546875" style="147" customWidth="1"/>
    <col min="6" max="6" width="10.7109375" style="147" customWidth="1"/>
    <col min="7" max="7" width="29.28515625" style="147" customWidth="1"/>
    <col min="8" max="8" width="3.85546875" style="147" customWidth="1"/>
    <col min="9" max="9" width="41.7109375" style="147" customWidth="1"/>
    <col min="10" max="10" width="20.28515625" style="147" customWidth="1"/>
    <col min="11" max="11" width="15.28515625" style="147" customWidth="1"/>
    <col min="12" max="12" width="21.85546875" style="147" bestFit="1" customWidth="1"/>
    <col min="13" max="13" width="3.85546875" style="147" customWidth="1"/>
    <col min="14" max="14" width="15.7109375" style="147" customWidth="1"/>
    <col min="15" max="15" width="0.5703125" style="147" hidden="1" customWidth="1"/>
    <col min="16" max="16" width="11.85546875" style="147" customWidth="1"/>
    <col min="17" max="17" width="26.85546875" style="147" customWidth="1"/>
    <col min="18" max="18" width="10.7109375" style="147" customWidth="1"/>
    <col min="19" max="19" width="29.28515625" style="147" customWidth="1"/>
    <col min="20" max="20" width="3.85546875" style="147" customWidth="1"/>
    <col min="21" max="21" width="41.7109375" style="147" customWidth="1"/>
    <col min="22" max="22" width="22.85546875" style="147" bestFit="1" customWidth="1"/>
    <col min="23" max="23" width="15.28515625" style="147" customWidth="1"/>
    <col min="24" max="24" width="29" style="147" customWidth="1"/>
    <col min="25" max="25" width="19.7109375" style="147" bestFit="1" customWidth="1"/>
    <col min="26" max="26" width="10" style="147"/>
    <col min="27" max="27" width="21.85546875" style="147" bestFit="1" customWidth="1"/>
    <col min="28" max="16384" width="10" style="147"/>
  </cols>
  <sheetData>
    <row r="1" spans="2:24" customFormat="1" ht="24" hidden="1" customHeight="1" thickBot="1" x14ac:dyDescent="0.3"/>
    <row r="2" spans="2:24" customFormat="1" ht="62.25" customHeight="1" x14ac:dyDescent="0.25">
      <c r="B2" s="323" t="s">
        <v>129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</row>
    <row r="3" spans="2:24" s="134" customFormat="1" ht="9" customHeight="1" thickBot="1" x14ac:dyDescent="0.3">
      <c r="B3" s="133"/>
      <c r="C3" s="133"/>
      <c r="D3" s="133"/>
      <c r="E3" s="133"/>
      <c r="F3" s="133"/>
      <c r="G3" s="133"/>
    </row>
    <row r="4" spans="2:24" s="134" customFormat="1" ht="46.5" customHeight="1" thickBot="1" x14ac:dyDescent="0.3">
      <c r="B4" s="135"/>
      <c r="E4" s="320" t="s">
        <v>50</v>
      </c>
      <c r="F4" s="321"/>
      <c r="G4" s="322"/>
      <c r="I4" s="135"/>
      <c r="J4" s="320" t="s">
        <v>51</v>
      </c>
      <c r="K4" s="321"/>
      <c r="L4" s="322"/>
      <c r="N4" s="135"/>
      <c r="Q4" s="320" t="s">
        <v>165</v>
      </c>
      <c r="R4" s="321"/>
      <c r="S4" s="322"/>
      <c r="U4" s="135"/>
      <c r="V4" s="320" t="s">
        <v>169</v>
      </c>
      <c r="W4" s="321"/>
      <c r="X4" s="322"/>
    </row>
    <row r="5" spans="2:24" s="137" customFormat="1" ht="55.5" customHeight="1" thickBot="1" x14ac:dyDescent="0.3">
      <c r="B5" s="136" t="s">
        <v>52</v>
      </c>
      <c r="D5" s="138" t="s">
        <v>56</v>
      </c>
      <c r="E5" s="138" t="s">
        <v>53</v>
      </c>
      <c r="F5" s="138" t="s">
        <v>54</v>
      </c>
      <c r="G5" s="138" t="s">
        <v>55</v>
      </c>
      <c r="I5" s="139" t="s">
        <v>52</v>
      </c>
      <c r="J5" s="138" t="s">
        <v>53</v>
      </c>
      <c r="K5" s="138" t="s">
        <v>54</v>
      </c>
      <c r="L5" s="138" t="s">
        <v>55</v>
      </c>
      <c r="N5" s="136" t="s">
        <v>52</v>
      </c>
      <c r="P5" s="138" t="s">
        <v>56</v>
      </c>
      <c r="Q5" s="138" t="s">
        <v>53</v>
      </c>
      <c r="R5" s="138" t="s">
        <v>54</v>
      </c>
      <c r="S5" s="138" t="s">
        <v>55</v>
      </c>
      <c r="U5" s="139" t="s">
        <v>52</v>
      </c>
      <c r="V5" s="138" t="s">
        <v>53</v>
      </c>
      <c r="W5" s="138" t="s">
        <v>54</v>
      </c>
      <c r="X5" s="138" t="s">
        <v>55</v>
      </c>
    </row>
    <row r="6" spans="2:24" s="134" customFormat="1" ht="5.25" customHeight="1" x14ac:dyDescent="0.25">
      <c r="B6" s="133"/>
      <c r="C6" s="133"/>
      <c r="D6" s="133"/>
      <c r="E6" s="133"/>
      <c r="F6" s="133"/>
      <c r="G6" s="133"/>
      <c r="I6" s="133"/>
      <c r="J6" s="133"/>
      <c r="K6" s="133"/>
      <c r="L6" s="133"/>
      <c r="N6" s="133"/>
      <c r="O6" s="133"/>
      <c r="P6" s="133"/>
      <c r="Q6" s="133"/>
      <c r="R6" s="133"/>
      <c r="S6" s="133"/>
      <c r="U6" s="133"/>
      <c r="V6" s="133"/>
      <c r="W6" s="133"/>
      <c r="X6" s="133"/>
    </row>
    <row r="7" spans="2:24" s="145" customFormat="1" ht="15" customHeight="1" thickBot="1" x14ac:dyDescent="0.3">
      <c r="B7" s="140"/>
      <c r="C7" s="141"/>
      <c r="D7" s="142"/>
      <c r="E7" s="143"/>
      <c r="F7" s="144"/>
      <c r="G7" s="143"/>
      <c r="I7" s="140"/>
      <c r="J7" s="143"/>
      <c r="K7" s="144"/>
      <c r="L7" s="143"/>
      <c r="N7" s="140"/>
      <c r="O7" s="141"/>
      <c r="P7" s="142"/>
      <c r="Q7" s="143"/>
      <c r="R7" s="144"/>
      <c r="S7" s="143"/>
      <c r="U7" s="140"/>
      <c r="V7" s="143"/>
      <c r="W7" s="144"/>
      <c r="X7" s="143"/>
    </row>
    <row r="8" spans="2:24" s="145" customFormat="1" ht="35.25" customHeight="1" thickTop="1" x14ac:dyDescent="0.25">
      <c r="B8" s="281" t="s">
        <v>121</v>
      </c>
      <c r="C8" s="282"/>
      <c r="D8" s="283">
        <v>10</v>
      </c>
      <c r="E8" s="284">
        <f>GO!J53</f>
        <v>1341660.875</v>
      </c>
      <c r="F8" s="287">
        <f>GO!K53</f>
        <v>0.69999999999999973</v>
      </c>
      <c r="G8" s="285">
        <f>GO!M53</f>
        <v>402498.26250000007</v>
      </c>
      <c r="H8" s="307"/>
      <c r="I8" s="281" t="s">
        <v>121</v>
      </c>
      <c r="J8" s="282">
        <f>'MTP GO'!N15</f>
        <v>286369.84499999997</v>
      </c>
      <c r="K8" s="283">
        <f>'MTP GO'!O16</f>
        <v>0.9</v>
      </c>
      <c r="L8" s="285">
        <f>'MTP GO'!Q15</f>
        <v>32659.845000000001</v>
      </c>
      <c r="N8" s="310" t="s">
        <v>165</v>
      </c>
      <c r="O8" s="312"/>
      <c r="P8" s="314"/>
      <c r="Q8" s="316"/>
      <c r="R8" s="318"/>
      <c r="S8" s="308">
        <f>GO!Q53</f>
        <v>5508</v>
      </c>
      <c r="U8" s="310" t="s">
        <v>121</v>
      </c>
      <c r="V8" s="312">
        <f>J8+E8</f>
        <v>1628030.72</v>
      </c>
      <c r="W8" s="314">
        <f>(X8/V8-1)*(-1)</f>
        <v>0.72663602287553886</v>
      </c>
      <c r="X8" s="326">
        <f>L8+G8+S8+E9</f>
        <v>445044.95250000001</v>
      </c>
    </row>
    <row r="9" spans="2:24" s="145" customFormat="1" ht="40.5" customHeight="1" thickBot="1" x14ac:dyDescent="0.3">
      <c r="B9" s="278" t="s">
        <v>122</v>
      </c>
      <c r="C9" s="279"/>
      <c r="D9" s="280">
        <v>10</v>
      </c>
      <c r="E9" s="324">
        <f>(5%*GO!M25+5%*GO!M26+5%*GO!M27+5%*GO!M32)</f>
        <v>4378.8450000000012</v>
      </c>
      <c r="F9" s="324"/>
      <c r="G9" s="324"/>
      <c r="H9" s="324"/>
      <c r="I9" s="324"/>
      <c r="J9" s="324"/>
      <c r="K9" s="324"/>
      <c r="L9" s="325"/>
      <c r="N9" s="311"/>
      <c r="O9" s="313"/>
      <c r="P9" s="315"/>
      <c r="Q9" s="317"/>
      <c r="R9" s="319"/>
      <c r="S9" s="309"/>
      <c r="U9" s="311"/>
      <c r="V9" s="313"/>
      <c r="W9" s="315"/>
      <c r="X9" s="327"/>
    </row>
    <row r="10" spans="2:24" s="145" customFormat="1" ht="15" customHeight="1" thickTop="1" thickBot="1" x14ac:dyDescent="0.3">
      <c r="B10" s="140"/>
      <c r="C10" s="141"/>
      <c r="D10" s="142"/>
      <c r="E10" s="143"/>
      <c r="F10" s="144"/>
      <c r="G10" s="143"/>
      <c r="I10" s="140"/>
      <c r="J10" s="143"/>
      <c r="K10" s="144"/>
      <c r="L10" s="143"/>
      <c r="U10" s="140"/>
      <c r="V10" s="143"/>
      <c r="W10" s="144"/>
      <c r="X10" s="143"/>
    </row>
    <row r="11" spans="2:24" s="145" customFormat="1" ht="105.75" thickTop="1" x14ac:dyDescent="0.25">
      <c r="B11" s="286" t="s">
        <v>145</v>
      </c>
      <c r="C11" s="148"/>
      <c r="D11" s="149"/>
      <c r="E11" s="150"/>
      <c r="F11" s="150"/>
      <c r="G11" s="150"/>
      <c r="I11" s="286" t="s">
        <v>146</v>
      </c>
      <c r="J11" s="150"/>
      <c r="K11" s="149"/>
      <c r="L11" s="150"/>
      <c r="N11" s="286" t="s">
        <v>165</v>
      </c>
      <c r="O11" s="150"/>
      <c r="P11" s="149"/>
      <c r="Q11" s="150"/>
      <c r="R11" s="150"/>
      <c r="S11" s="150"/>
      <c r="U11" s="167" t="s">
        <v>170</v>
      </c>
      <c r="V11" s="165"/>
      <c r="W11" s="166"/>
      <c r="X11" s="165"/>
    </row>
    <row r="12" spans="2:24" s="145" customFormat="1" ht="15" customHeight="1" x14ac:dyDescent="0.25">
      <c r="B12" s="140"/>
      <c r="C12" s="141"/>
      <c r="D12" s="142"/>
      <c r="E12" s="143"/>
      <c r="F12" s="144"/>
      <c r="G12" s="143"/>
      <c r="I12" s="140"/>
      <c r="J12" s="143"/>
      <c r="K12" s="144"/>
      <c r="L12" s="143"/>
      <c r="U12" s="140"/>
      <c r="V12" s="143"/>
      <c r="W12" s="144"/>
      <c r="X12" s="143"/>
    </row>
    <row r="14" spans="2:24" x14ac:dyDescent="0.25">
      <c r="E14" s="243"/>
      <c r="G14" s="243"/>
      <c r="J14" s="243"/>
      <c r="L14" s="243"/>
      <c r="V14" s="243"/>
      <c r="X14" s="243"/>
    </row>
  </sheetData>
  <mergeCells count="16">
    <mergeCell ref="V4:X4"/>
    <mergeCell ref="B2:X2"/>
    <mergeCell ref="E4:G4"/>
    <mergeCell ref="J4:L4"/>
    <mergeCell ref="E9:L9"/>
    <mergeCell ref="U8:U9"/>
    <mergeCell ref="V8:V9"/>
    <mergeCell ref="W8:W9"/>
    <mergeCell ref="X8:X9"/>
    <mergeCell ref="Q4:S4"/>
    <mergeCell ref="S8:S9"/>
    <mergeCell ref="N8:N9"/>
    <mergeCell ref="O8:O9"/>
    <mergeCell ref="P8:P9"/>
    <mergeCell ref="Q8:Q9"/>
    <mergeCell ref="R8:R9"/>
  </mergeCells>
  <conditionalFormatting sqref="E7:G7 J7:L7 V7:X12 E8 G8 L8 O8:Q9 S8:S9 E9:G12 J9:L12">
    <cfRule type="containsErrors" dxfId="2" priority="10">
      <formula>ISERROR(E7)</formula>
    </cfRule>
  </conditionalFormatting>
  <conditionalFormatting sqref="O11:S11">
    <cfRule type="containsErrors" dxfId="1" priority="1">
      <formula>ISERROR(O11)</formula>
    </cfRule>
  </conditionalFormatting>
  <conditionalFormatting sqref="Q7:S7">
    <cfRule type="containsErrors" dxfId="0" priority="3">
      <formula>ISERROR(Q7)</formula>
    </cfRule>
  </conditionalFormatting>
  <pageMargins left="0.51181102362204722" right="0.51181102362204722" top="0.78740157480314965" bottom="0.78740157480314965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3"/>
  <sheetViews>
    <sheetView showGridLines="0" tabSelected="1" topLeftCell="B10" zoomScale="60" zoomScaleNormal="60" zoomScaleSheetLayoutView="54" workbookViewId="0">
      <selection activeCell="K21" sqref="K21"/>
    </sheetView>
  </sheetViews>
  <sheetFormatPr defaultColWidth="10" defaultRowHeight="15" x14ac:dyDescent="0.25"/>
  <cols>
    <col min="1" max="1" width="1.28515625" style="1" customWidth="1"/>
    <col min="2" max="2" width="8.7109375" style="1" customWidth="1"/>
    <col min="3" max="3" width="42.7109375" style="2" customWidth="1"/>
    <col min="4" max="4" width="26.28515625" style="2" customWidth="1"/>
    <col min="5" max="5" width="90.140625" style="2" customWidth="1"/>
    <col min="6" max="6" width="21.28515625" style="2" customWidth="1"/>
    <col min="7" max="7" width="13.28515625" style="2" customWidth="1"/>
    <col min="8" max="8" width="1.28515625" style="2" customWidth="1"/>
    <col min="9" max="9" width="25" style="2" customWidth="1"/>
    <col min="10" max="10" width="30.140625" style="2" customWidth="1"/>
    <col min="11" max="11" width="12.28515625" style="2" customWidth="1"/>
    <col min="12" max="12" width="23" style="2" customWidth="1"/>
    <col min="13" max="13" width="28.7109375" style="2" customWidth="1"/>
    <col min="14" max="14" width="28.85546875" style="2" customWidth="1"/>
    <col min="15" max="15" width="16.28515625" style="2" customWidth="1"/>
    <col min="16" max="16" width="1.28515625" style="3" customWidth="1"/>
    <col min="17" max="17" width="31.42578125" style="3" customWidth="1"/>
    <col min="18" max="18" width="10" style="3"/>
    <col min="19" max="19" width="13" style="3" bestFit="1" customWidth="1"/>
    <col min="20" max="16384" width="10" style="3"/>
  </cols>
  <sheetData>
    <row r="1" spans="1:17" ht="19.5" customHeight="1" x14ac:dyDescent="0.25"/>
    <row r="2" spans="1:17" ht="18" customHeight="1" x14ac:dyDescent="0.25">
      <c r="A2" s="4"/>
      <c r="B2" s="4"/>
      <c r="C2" s="5"/>
      <c r="D2" s="6"/>
      <c r="E2" s="7"/>
      <c r="F2" s="8"/>
      <c r="G2" s="9"/>
      <c r="H2" s="9"/>
      <c r="I2" s="10"/>
      <c r="J2" s="11"/>
      <c r="K2" s="12"/>
      <c r="L2" s="10"/>
      <c r="M2" s="13"/>
      <c r="N2" s="13"/>
      <c r="O2" s="13"/>
      <c r="P2" s="6"/>
      <c r="Q2" s="298"/>
    </row>
    <row r="3" spans="1:17" ht="19.5" hidden="1" customHeight="1" x14ac:dyDescent="0.25">
      <c r="A3" s="4"/>
      <c r="B3" s="4"/>
      <c r="C3" s="14"/>
      <c r="D3" s="15"/>
      <c r="E3" s="376"/>
      <c r="F3" s="376"/>
      <c r="G3" s="376"/>
      <c r="H3" s="376"/>
      <c r="I3" s="376"/>
      <c r="J3" s="376"/>
      <c r="K3" s="16"/>
      <c r="L3" s="17"/>
      <c r="M3" s="18"/>
      <c r="N3" s="18"/>
      <c r="O3" s="18"/>
      <c r="P3" s="15"/>
      <c r="Q3" s="299"/>
    </row>
    <row r="4" spans="1:17" ht="20.100000000000001" customHeight="1" x14ac:dyDescent="0.25">
      <c r="A4" s="4"/>
      <c r="B4" s="4"/>
      <c r="C4" s="14"/>
      <c r="D4" s="15"/>
      <c r="E4" s="131" t="s">
        <v>35</v>
      </c>
      <c r="F4" s="125"/>
      <c r="G4" s="19"/>
      <c r="H4" s="19"/>
      <c r="I4" s="17"/>
      <c r="J4" s="20"/>
      <c r="K4" s="16"/>
      <c r="L4" s="17"/>
      <c r="M4" s="18"/>
      <c r="N4" s="18"/>
      <c r="O4" s="18"/>
      <c r="P4" s="15"/>
      <c r="Q4" s="299"/>
    </row>
    <row r="5" spans="1:17" ht="20.100000000000001" customHeight="1" x14ac:dyDescent="0.25">
      <c r="A5" s="4"/>
      <c r="B5" s="4"/>
      <c r="C5" s="14"/>
      <c r="D5" s="15"/>
      <c r="E5" s="126" t="s">
        <v>0</v>
      </c>
      <c r="F5" s="125" t="s">
        <v>129</v>
      </c>
      <c r="G5" s="21"/>
      <c r="H5" s="21"/>
      <c r="I5" s="21"/>
      <c r="J5" s="21"/>
      <c r="K5" s="22"/>
      <c r="L5" s="20"/>
      <c r="M5" s="18"/>
      <c r="N5" s="18"/>
      <c r="O5" s="18"/>
      <c r="P5" s="15"/>
      <c r="Q5" s="299"/>
    </row>
    <row r="6" spans="1:17" ht="20.100000000000001" customHeight="1" x14ac:dyDescent="0.25">
      <c r="A6" s="4"/>
      <c r="B6" s="4"/>
      <c r="C6" s="14"/>
      <c r="D6" s="15"/>
      <c r="E6" s="126" t="s">
        <v>1</v>
      </c>
      <c r="F6" s="124" t="s">
        <v>118</v>
      </c>
      <c r="G6" s="23"/>
      <c r="H6" s="23"/>
      <c r="I6" s="23"/>
      <c r="J6" s="20"/>
      <c r="K6" s="19"/>
      <c r="L6" s="20"/>
      <c r="M6" s="18"/>
      <c r="N6" s="18"/>
      <c r="O6" s="18"/>
      <c r="P6" s="15"/>
      <c r="Q6" s="299"/>
    </row>
    <row r="7" spans="1:17" ht="20.100000000000001" customHeight="1" x14ac:dyDescent="0.25">
      <c r="A7" s="4"/>
      <c r="B7" s="4"/>
      <c r="C7" s="14"/>
      <c r="D7" s="15"/>
      <c r="E7" s="127" t="s">
        <v>2</v>
      </c>
      <c r="F7" s="128" t="s">
        <v>127</v>
      </c>
      <c r="G7" s="24"/>
      <c r="H7" s="24"/>
      <c r="I7" s="25"/>
      <c r="J7" s="20"/>
      <c r="K7" s="19"/>
      <c r="L7" s="20"/>
      <c r="M7" s="20"/>
      <c r="N7" s="18"/>
      <c r="O7" s="18"/>
      <c r="P7" s="15"/>
      <c r="Q7" s="299"/>
    </row>
    <row r="8" spans="1:17" ht="20.100000000000001" customHeight="1" x14ac:dyDescent="0.25">
      <c r="A8" s="4"/>
      <c r="B8" s="4"/>
      <c r="C8" s="14"/>
      <c r="D8" s="15"/>
      <c r="E8" s="126" t="s">
        <v>36</v>
      </c>
      <c r="F8" s="129">
        <v>10</v>
      </c>
      <c r="G8" s="24"/>
      <c r="H8" s="24"/>
      <c r="I8" s="26"/>
      <c r="J8" s="20"/>
      <c r="K8" s="19"/>
      <c r="L8" s="20"/>
      <c r="M8" s="18"/>
      <c r="N8" s="18"/>
      <c r="O8" s="18"/>
      <c r="P8" s="15"/>
      <c r="Q8" s="299"/>
    </row>
    <row r="9" spans="1:17" ht="20.100000000000001" customHeight="1" x14ac:dyDescent="0.25">
      <c r="A9" s="4"/>
      <c r="B9" s="4"/>
      <c r="C9" s="14"/>
      <c r="D9" s="15"/>
      <c r="E9" s="127" t="s">
        <v>37</v>
      </c>
      <c r="F9" s="128" t="s">
        <v>147</v>
      </c>
      <c r="G9" s="27"/>
      <c r="H9" s="27"/>
      <c r="I9" s="28"/>
      <c r="J9" s="20"/>
      <c r="K9" s="19"/>
      <c r="L9" s="20"/>
      <c r="M9" s="29"/>
      <c r="N9" s="18"/>
      <c r="O9" s="18"/>
      <c r="P9" s="15"/>
      <c r="Q9" s="299"/>
    </row>
    <row r="10" spans="1:17" ht="20.100000000000001" customHeight="1" x14ac:dyDescent="0.25">
      <c r="A10" s="4"/>
      <c r="B10" s="4"/>
      <c r="C10" s="14"/>
      <c r="D10" s="15"/>
      <c r="E10" s="127" t="s">
        <v>3</v>
      </c>
      <c r="F10" s="130">
        <v>45950</v>
      </c>
      <c r="G10" s="27"/>
      <c r="H10" s="27"/>
      <c r="I10" s="28"/>
      <c r="J10" s="20"/>
      <c r="K10" s="19"/>
      <c r="L10" s="20"/>
      <c r="M10" s="29"/>
      <c r="N10" s="18"/>
      <c r="O10" s="18"/>
      <c r="P10" s="15"/>
      <c r="Q10" s="299"/>
    </row>
    <row r="11" spans="1:17" ht="15" customHeight="1" x14ac:dyDescent="0.25">
      <c r="A11" s="4"/>
      <c r="B11" s="4"/>
      <c r="C11" s="30"/>
      <c r="D11" s="31"/>
      <c r="E11" s="32"/>
      <c r="F11" s="33"/>
      <c r="G11" s="34"/>
      <c r="H11" s="34"/>
      <c r="I11" s="35"/>
      <c r="J11" s="36"/>
      <c r="K11" s="37"/>
      <c r="L11" s="36"/>
      <c r="M11" s="36"/>
      <c r="N11" s="38"/>
      <c r="O11" s="38"/>
      <c r="P11" s="31"/>
      <c r="Q11" s="300"/>
    </row>
    <row r="12" spans="1:17" ht="22.5" customHeight="1" x14ac:dyDescent="0.25">
      <c r="A12" s="4"/>
      <c r="B12" s="4"/>
      <c r="C12" s="39"/>
      <c r="E12" s="40"/>
      <c r="F12" s="41"/>
      <c r="G12" s="42"/>
      <c r="H12" s="43"/>
      <c r="I12" s="44"/>
      <c r="J12" s="45"/>
      <c r="K12" s="46"/>
      <c r="L12" s="45"/>
      <c r="M12" s="45"/>
      <c r="N12" s="47"/>
      <c r="O12" s="47"/>
    </row>
    <row r="13" spans="1:17" ht="43.5" customHeight="1" x14ac:dyDescent="0.25">
      <c r="A13" s="4"/>
      <c r="B13" s="4"/>
      <c r="C13" s="377" t="s">
        <v>4</v>
      </c>
      <c r="D13" s="377"/>
      <c r="E13" s="377"/>
      <c r="F13" s="377"/>
      <c r="G13" s="377"/>
      <c r="H13" s="48"/>
      <c r="I13" s="377" t="s">
        <v>5</v>
      </c>
      <c r="J13" s="377"/>
      <c r="K13" s="377"/>
      <c r="L13" s="377"/>
      <c r="M13" s="378"/>
      <c r="N13" s="379" t="s">
        <v>6</v>
      </c>
      <c r="O13" s="380"/>
    </row>
    <row r="14" spans="1:17" s="381" customFormat="1" ht="2.25" customHeight="1" x14ac:dyDescent="0.25"/>
    <row r="15" spans="1:17" ht="20.100000000000001" customHeight="1" x14ac:dyDescent="0.25">
      <c r="A15" s="50"/>
      <c r="B15" s="50"/>
      <c r="C15" s="369" t="s">
        <v>7</v>
      </c>
      <c r="D15" s="370" t="s">
        <v>8</v>
      </c>
      <c r="E15" s="370" t="s">
        <v>9</v>
      </c>
      <c r="F15" s="370"/>
      <c r="G15" s="371" t="s">
        <v>10</v>
      </c>
      <c r="H15" s="51"/>
      <c r="I15" s="372" t="s">
        <v>11</v>
      </c>
      <c r="J15" s="373"/>
      <c r="K15" s="360" t="s">
        <v>12</v>
      </c>
      <c r="L15" s="362" t="s">
        <v>13</v>
      </c>
      <c r="M15" s="363"/>
      <c r="N15" s="366" t="s">
        <v>14</v>
      </c>
      <c r="O15" s="328" t="s">
        <v>15</v>
      </c>
      <c r="Q15" s="328" t="s">
        <v>166</v>
      </c>
    </row>
    <row r="16" spans="1:17" ht="20.100000000000001" customHeight="1" x14ac:dyDescent="0.25">
      <c r="A16" s="50"/>
      <c r="B16" s="50"/>
      <c r="C16" s="369"/>
      <c r="D16" s="370"/>
      <c r="E16" s="370"/>
      <c r="F16" s="370"/>
      <c r="G16" s="371"/>
      <c r="H16" s="51"/>
      <c r="I16" s="374"/>
      <c r="J16" s="375"/>
      <c r="K16" s="361"/>
      <c r="L16" s="362"/>
      <c r="M16" s="363"/>
      <c r="N16" s="367"/>
      <c r="O16" s="329"/>
      <c r="Q16" s="329"/>
    </row>
    <row r="17" spans="1:19" ht="13.5" customHeight="1" x14ac:dyDescent="0.25">
      <c r="A17" s="50"/>
      <c r="B17" s="50"/>
      <c r="C17" s="369"/>
      <c r="D17" s="370"/>
      <c r="E17" s="370"/>
      <c r="F17" s="370"/>
      <c r="G17" s="371"/>
      <c r="H17" s="51"/>
      <c r="I17" s="374"/>
      <c r="J17" s="375"/>
      <c r="K17" s="361"/>
      <c r="L17" s="364"/>
      <c r="M17" s="365"/>
      <c r="N17" s="367"/>
      <c r="O17" s="329"/>
      <c r="Q17" s="329"/>
    </row>
    <row r="18" spans="1:19" ht="28.5" customHeight="1" x14ac:dyDescent="0.25">
      <c r="A18" s="50"/>
      <c r="B18" s="50"/>
      <c r="C18" s="369"/>
      <c r="D18" s="370"/>
      <c r="E18" s="370"/>
      <c r="F18" s="370"/>
      <c r="G18" s="371"/>
      <c r="H18" s="51"/>
      <c r="I18" s="52" t="s">
        <v>16</v>
      </c>
      <c r="J18" s="53" t="s">
        <v>17</v>
      </c>
      <c r="K18" s="361"/>
      <c r="L18" s="54" t="s">
        <v>16</v>
      </c>
      <c r="M18" s="53" t="s">
        <v>17</v>
      </c>
      <c r="N18" s="368"/>
      <c r="O18" s="330"/>
      <c r="Q18" s="330"/>
    </row>
    <row r="19" spans="1:19" ht="9" customHeight="1" x14ac:dyDescent="0.25">
      <c r="A19" s="49"/>
      <c r="B19" s="49"/>
      <c r="C19" s="78"/>
      <c r="D19" s="78"/>
      <c r="E19" s="79"/>
      <c r="F19" s="79"/>
      <c r="G19" s="80"/>
      <c r="H19" s="57"/>
      <c r="I19" s="81"/>
      <c r="J19" s="82"/>
      <c r="K19" s="3"/>
      <c r="L19" s="81"/>
      <c r="M19" s="82"/>
      <c r="N19" s="83"/>
      <c r="O19" s="83"/>
    </row>
    <row r="20" spans="1:19" ht="31.5" customHeight="1" x14ac:dyDescent="0.25">
      <c r="A20" s="49"/>
      <c r="B20" s="343" t="s">
        <v>18</v>
      </c>
      <c r="C20" s="346" t="s">
        <v>156</v>
      </c>
      <c r="D20" s="349" t="s">
        <v>39</v>
      </c>
      <c r="E20" s="58"/>
      <c r="F20" s="59"/>
      <c r="G20" s="60">
        <v>10</v>
      </c>
      <c r="H20" s="61"/>
      <c r="I20" s="62">
        <v>10396</v>
      </c>
      <c r="J20" s="63"/>
      <c r="K20" s="277">
        <v>0.7</v>
      </c>
      <c r="L20" s="63"/>
      <c r="M20" s="63"/>
      <c r="N20" s="63"/>
      <c r="O20" s="63"/>
    </row>
    <row r="21" spans="1:19" ht="9" customHeight="1" x14ac:dyDescent="0.25">
      <c r="A21" s="49"/>
      <c r="B21" s="344"/>
      <c r="C21" s="347"/>
      <c r="D21" s="350"/>
      <c r="E21" s="64"/>
      <c r="F21" s="64"/>
      <c r="G21" s="64"/>
      <c r="H21" s="65"/>
      <c r="I21" s="65"/>
      <c r="J21" s="65"/>
      <c r="K21" s="65"/>
      <c r="L21" s="65"/>
      <c r="M21" s="65"/>
      <c r="N21" s="65"/>
      <c r="O21" s="64"/>
    </row>
    <row r="22" spans="1:19" ht="30" customHeight="1" x14ac:dyDescent="0.25">
      <c r="A22" s="49"/>
      <c r="B22" s="344"/>
      <c r="C22" s="347"/>
      <c r="D22" s="350"/>
      <c r="E22" s="66" t="s">
        <v>19</v>
      </c>
      <c r="F22" s="67" t="s">
        <v>20</v>
      </c>
      <c r="G22" s="56">
        <f>G20</f>
        <v>10</v>
      </c>
      <c r="H22" s="57"/>
      <c r="I22" s="68">
        <f>I20*O22</f>
        <v>3898.5</v>
      </c>
      <c r="J22" s="68">
        <f t="shared" ref="J22:J27" si="0">(G22*I22)</f>
        <v>38985</v>
      </c>
      <c r="K22" s="69">
        <f>K20</f>
        <v>0.7</v>
      </c>
      <c r="L22" s="70">
        <f>((I22-I22*K22))</f>
        <v>1169.5500000000002</v>
      </c>
      <c r="M22" s="68">
        <f>(L22*G22)</f>
        <v>11695.500000000002</v>
      </c>
      <c r="N22" s="352" t="s">
        <v>120</v>
      </c>
      <c r="O22" s="71">
        <v>0.375</v>
      </c>
    </row>
    <row r="23" spans="1:19" ht="30" customHeight="1" x14ac:dyDescent="0.25">
      <c r="A23" s="49"/>
      <c r="B23" s="344"/>
      <c r="C23" s="347"/>
      <c r="D23" s="350"/>
      <c r="E23" s="66" t="s">
        <v>114</v>
      </c>
      <c r="F23" s="67" t="s">
        <v>20</v>
      </c>
      <c r="G23" s="56">
        <f>G20</f>
        <v>10</v>
      </c>
      <c r="H23" s="57"/>
      <c r="I23" s="68">
        <f>I20*O23</f>
        <v>3898.5</v>
      </c>
      <c r="J23" s="68">
        <f t="shared" si="0"/>
        <v>38985</v>
      </c>
      <c r="K23" s="69">
        <f>K20</f>
        <v>0.7</v>
      </c>
      <c r="L23" s="70">
        <f t="shared" ref="L23:L27" si="1">((I23-I23*K23))</f>
        <v>1169.5500000000002</v>
      </c>
      <c r="M23" s="68">
        <f t="shared" ref="M23:M27" si="2">(L23*G23)</f>
        <v>11695.500000000002</v>
      </c>
      <c r="N23" s="353"/>
      <c r="O23" s="71">
        <v>0.375</v>
      </c>
    </row>
    <row r="24" spans="1:19" ht="30" customHeight="1" x14ac:dyDescent="0.25">
      <c r="A24" s="49"/>
      <c r="B24" s="344"/>
      <c r="C24" s="347"/>
      <c r="D24" s="350"/>
      <c r="E24" s="66" t="s">
        <v>21</v>
      </c>
      <c r="F24" s="67" t="s">
        <v>20</v>
      </c>
      <c r="G24" s="56">
        <f>G20*2</f>
        <v>20</v>
      </c>
      <c r="H24" s="57"/>
      <c r="I24" s="68">
        <f>I20*O24</f>
        <v>10396</v>
      </c>
      <c r="J24" s="68">
        <f t="shared" si="0"/>
        <v>207920</v>
      </c>
      <c r="K24" s="69">
        <f>K20</f>
        <v>0.7</v>
      </c>
      <c r="L24" s="70">
        <f t="shared" si="1"/>
        <v>3118.8</v>
      </c>
      <c r="M24" s="68">
        <f t="shared" si="2"/>
        <v>62376</v>
      </c>
      <c r="N24" s="353"/>
      <c r="O24" s="71">
        <v>1</v>
      </c>
    </row>
    <row r="25" spans="1:19" ht="30" customHeight="1" x14ac:dyDescent="0.25">
      <c r="A25" s="49"/>
      <c r="B25" s="344"/>
      <c r="C25" s="347"/>
      <c r="D25" s="350"/>
      <c r="E25" s="66" t="s">
        <v>57</v>
      </c>
      <c r="F25" s="244" t="s">
        <v>38</v>
      </c>
      <c r="G25" s="56">
        <f>G20*2</f>
        <v>20</v>
      </c>
      <c r="H25" s="57"/>
      <c r="I25" s="68">
        <f>I20*O25</f>
        <v>3898.5</v>
      </c>
      <c r="J25" s="68">
        <f t="shared" si="0"/>
        <v>77970</v>
      </c>
      <c r="K25" s="69">
        <f>K20</f>
        <v>0.7</v>
      </c>
      <c r="L25" s="70">
        <f t="shared" si="1"/>
        <v>1169.5500000000002</v>
      </c>
      <c r="M25" s="68">
        <f t="shared" si="2"/>
        <v>23391.000000000004</v>
      </c>
      <c r="N25" s="353"/>
      <c r="O25" s="71">
        <v>0.375</v>
      </c>
    </row>
    <row r="26" spans="1:19" ht="30" customHeight="1" x14ac:dyDescent="0.25">
      <c r="A26" s="49"/>
      <c r="B26" s="344"/>
      <c r="C26" s="347"/>
      <c r="D26" s="350"/>
      <c r="E26" s="66" t="s">
        <v>116</v>
      </c>
      <c r="F26" s="244" t="s">
        <v>38</v>
      </c>
      <c r="G26" s="56">
        <f>G20*1</f>
        <v>10</v>
      </c>
      <c r="H26" s="57"/>
      <c r="I26" s="68">
        <f>I20*O26</f>
        <v>3898.5</v>
      </c>
      <c r="J26" s="68">
        <f t="shared" si="0"/>
        <v>38985</v>
      </c>
      <c r="K26" s="69">
        <f>K20</f>
        <v>0.7</v>
      </c>
      <c r="L26" s="70">
        <f t="shared" si="1"/>
        <v>1169.5500000000002</v>
      </c>
      <c r="M26" s="68">
        <f t="shared" si="2"/>
        <v>11695.500000000002</v>
      </c>
      <c r="N26" s="353"/>
      <c r="O26" s="71">
        <v>0.375</v>
      </c>
      <c r="S26" s="297"/>
    </row>
    <row r="27" spans="1:19" ht="30" customHeight="1" x14ac:dyDescent="0.25">
      <c r="A27" s="49"/>
      <c r="B27" s="344"/>
      <c r="C27" s="348"/>
      <c r="D27" s="351"/>
      <c r="E27" s="66" t="s">
        <v>115</v>
      </c>
      <c r="F27" s="244" t="s">
        <v>38</v>
      </c>
      <c r="G27" s="56">
        <f>G20</f>
        <v>10</v>
      </c>
      <c r="H27" s="57"/>
      <c r="I27" s="68">
        <f>I20*O27</f>
        <v>8316.8000000000011</v>
      </c>
      <c r="J27" s="68">
        <f t="shared" si="0"/>
        <v>83168.000000000015</v>
      </c>
      <c r="K27" s="69">
        <f>K20</f>
        <v>0.7</v>
      </c>
      <c r="L27" s="70">
        <f t="shared" si="1"/>
        <v>2495.0400000000009</v>
      </c>
      <c r="M27" s="68">
        <f t="shared" si="2"/>
        <v>24950.400000000009</v>
      </c>
      <c r="N27" s="354"/>
      <c r="O27" s="71">
        <v>0.8</v>
      </c>
      <c r="S27" s="297"/>
    </row>
    <row r="28" spans="1:19" ht="30" customHeight="1" x14ac:dyDescent="0.25">
      <c r="A28" s="49"/>
      <c r="B28" s="345"/>
      <c r="C28" s="289" t="s">
        <v>22</v>
      </c>
      <c r="D28" s="290"/>
      <c r="E28" s="291"/>
      <c r="F28" s="72"/>
      <c r="G28" s="73">
        <f>SUM(G22:G27)</f>
        <v>80</v>
      </c>
      <c r="H28" s="57"/>
      <c r="I28" s="74" t="s">
        <v>23</v>
      </c>
      <c r="J28" s="75">
        <f>SUM(J22:J27)</f>
        <v>486013</v>
      </c>
      <c r="K28" s="76"/>
      <c r="L28" s="74" t="s">
        <v>23</v>
      </c>
      <c r="M28" s="75">
        <f>SUM(M22:M27)</f>
        <v>145803.90000000002</v>
      </c>
      <c r="N28" s="77"/>
      <c r="O28" s="77"/>
    </row>
    <row r="29" spans="1:19" ht="9" customHeight="1" x14ac:dyDescent="0.25">
      <c r="A29" s="49"/>
      <c r="B29" s="49"/>
      <c r="C29" s="78"/>
      <c r="D29" s="78"/>
      <c r="E29" s="79"/>
      <c r="F29" s="79"/>
      <c r="G29" s="80"/>
      <c r="H29" s="57"/>
      <c r="I29" s="81"/>
      <c r="J29" s="82"/>
      <c r="K29" s="3"/>
      <c r="L29" s="81"/>
      <c r="M29" s="82"/>
      <c r="N29" s="83"/>
      <c r="O29" s="83"/>
    </row>
    <row r="30" spans="1:19" ht="30" customHeight="1" x14ac:dyDescent="0.25">
      <c r="A30" s="49" t="s">
        <v>24</v>
      </c>
      <c r="B30" s="343" t="s">
        <v>150</v>
      </c>
      <c r="C30" s="355" t="s">
        <v>151</v>
      </c>
      <c r="D30" s="349" t="s">
        <v>152</v>
      </c>
      <c r="E30" s="84" t="s">
        <v>26</v>
      </c>
      <c r="F30" s="84" t="s">
        <v>27</v>
      </c>
      <c r="G30" s="56">
        <v>10</v>
      </c>
      <c r="H30" s="57"/>
      <c r="I30" s="70">
        <f>I31*O30</f>
        <v>3898.5</v>
      </c>
      <c r="J30" s="68">
        <f>(G30*I30)</f>
        <v>38985</v>
      </c>
      <c r="K30" s="85">
        <f>K20</f>
        <v>0.7</v>
      </c>
      <c r="L30" s="70">
        <f>((I30-I30*K30))</f>
        <v>1169.5500000000002</v>
      </c>
      <c r="M30" s="68">
        <f>(L30*G30)</f>
        <v>11695.500000000002</v>
      </c>
      <c r="N30" s="358" t="s">
        <v>120</v>
      </c>
      <c r="O30" s="86">
        <v>0.375</v>
      </c>
    </row>
    <row r="31" spans="1:19" ht="30" customHeight="1" x14ac:dyDescent="0.25">
      <c r="A31" s="49"/>
      <c r="B31" s="344"/>
      <c r="C31" s="356"/>
      <c r="D31" s="350"/>
      <c r="E31" s="84" t="s">
        <v>28</v>
      </c>
      <c r="F31" s="84" t="s">
        <v>27</v>
      </c>
      <c r="G31" s="56">
        <v>10</v>
      </c>
      <c r="H31" s="57"/>
      <c r="I31" s="87">
        <f>I20</f>
        <v>10396</v>
      </c>
      <c r="J31" s="68">
        <f>(G31*I31)</f>
        <v>103960</v>
      </c>
      <c r="K31" s="85">
        <f>K20</f>
        <v>0.7</v>
      </c>
      <c r="L31" s="70">
        <f>((I31-I31*K31))</f>
        <v>3118.8</v>
      </c>
      <c r="M31" s="68">
        <f>(L31*G31)</f>
        <v>31188</v>
      </c>
      <c r="N31" s="359"/>
      <c r="O31" s="86">
        <v>1</v>
      </c>
    </row>
    <row r="32" spans="1:19" ht="30" customHeight="1" x14ac:dyDescent="0.25">
      <c r="A32" s="49" t="s">
        <v>24</v>
      </c>
      <c r="B32" s="344"/>
      <c r="C32" s="357"/>
      <c r="D32" s="351"/>
      <c r="E32" s="84" t="s">
        <v>154</v>
      </c>
      <c r="F32" s="244" t="s">
        <v>38</v>
      </c>
      <c r="G32" s="56">
        <v>5</v>
      </c>
      <c r="H32" s="57"/>
      <c r="I32" s="87">
        <v>18360</v>
      </c>
      <c r="J32" s="68">
        <f>(G32*I32)</f>
        <v>91800</v>
      </c>
      <c r="K32" s="85">
        <f>K20</f>
        <v>0.7</v>
      </c>
      <c r="L32" s="70">
        <f>((I32-I32*K32))</f>
        <v>5508</v>
      </c>
      <c r="M32" s="68">
        <f>(L32*G32)</f>
        <v>27540</v>
      </c>
      <c r="N32" s="288" t="s">
        <v>155</v>
      </c>
      <c r="O32" s="88">
        <v>1</v>
      </c>
      <c r="Q32" s="68">
        <f>M32*0.2</f>
        <v>5508</v>
      </c>
    </row>
    <row r="33" spans="1:15" ht="30" customHeight="1" x14ac:dyDescent="0.25">
      <c r="A33" s="49"/>
      <c r="B33" s="345"/>
      <c r="C33" s="333" t="s">
        <v>153</v>
      </c>
      <c r="D33" s="333"/>
      <c r="E33" s="333"/>
      <c r="F33" s="72"/>
      <c r="G33" s="73">
        <f>SUM(G30:G32)</f>
        <v>25</v>
      </c>
      <c r="H33" s="57"/>
      <c r="I33" s="74" t="s">
        <v>23</v>
      </c>
      <c r="J33" s="75">
        <f>SUM(J30:J32)</f>
        <v>234745</v>
      </c>
      <c r="K33" s="76"/>
      <c r="L33" s="74" t="s">
        <v>23</v>
      </c>
      <c r="M33" s="75">
        <f>SUM(M30:M32)</f>
        <v>70423.5</v>
      </c>
      <c r="N33" s="254"/>
      <c r="O33" s="89"/>
    </row>
    <row r="34" spans="1:15" ht="9" customHeight="1" x14ac:dyDescent="0.25">
      <c r="A34" s="49"/>
      <c r="B34" s="49"/>
      <c r="C34" s="78"/>
      <c r="D34" s="78"/>
      <c r="E34" s="79"/>
      <c r="F34" s="79"/>
      <c r="G34" s="80"/>
      <c r="H34" s="57"/>
      <c r="I34" s="81"/>
      <c r="J34" s="82"/>
      <c r="K34" s="3"/>
      <c r="L34" s="81"/>
      <c r="M34" s="82"/>
      <c r="N34" s="83"/>
      <c r="O34" s="83"/>
    </row>
    <row r="35" spans="1:15" ht="30" customHeight="1" x14ac:dyDescent="0.25">
      <c r="A35" s="49" t="s">
        <v>24</v>
      </c>
      <c r="B35" s="334" t="s">
        <v>25</v>
      </c>
      <c r="C35" s="339" t="str">
        <f>N35</f>
        <v>GOIÁS RECORD</v>
      </c>
      <c r="D35" s="340" t="s">
        <v>46</v>
      </c>
      <c r="E35" s="84" t="s">
        <v>26</v>
      </c>
      <c r="F35" s="84" t="s">
        <v>27</v>
      </c>
      <c r="G35" s="56">
        <v>5</v>
      </c>
      <c r="H35" s="57"/>
      <c r="I35" s="70">
        <f>I36*O35</f>
        <v>3898.5</v>
      </c>
      <c r="J35" s="68">
        <f>(G35*I35)</f>
        <v>19492.5</v>
      </c>
      <c r="K35" s="85">
        <f>K20</f>
        <v>0.7</v>
      </c>
      <c r="L35" s="70">
        <f>((I35-I35*K35))</f>
        <v>1169.5500000000002</v>
      </c>
      <c r="M35" s="68">
        <f>(L35*G35)</f>
        <v>5847.7500000000009</v>
      </c>
      <c r="N35" s="342" t="s">
        <v>120</v>
      </c>
      <c r="O35" s="86">
        <v>0.375</v>
      </c>
    </row>
    <row r="36" spans="1:15" ht="30" customHeight="1" x14ac:dyDescent="0.25">
      <c r="A36" s="49" t="s">
        <v>24</v>
      </c>
      <c r="B36" s="334"/>
      <c r="C36" s="339"/>
      <c r="D36" s="340"/>
      <c r="E36" s="84" t="s">
        <v>28</v>
      </c>
      <c r="F36" s="84" t="s">
        <v>27</v>
      </c>
      <c r="G36" s="56">
        <v>5</v>
      </c>
      <c r="H36" s="57"/>
      <c r="I36" s="87">
        <f>I20</f>
        <v>10396</v>
      </c>
      <c r="J36" s="68">
        <f>(G36*I36)</f>
        <v>51980</v>
      </c>
      <c r="K36" s="85">
        <f>K20</f>
        <v>0.7</v>
      </c>
      <c r="L36" s="70">
        <f>((I36-I36*K36))</f>
        <v>3118.8</v>
      </c>
      <c r="M36" s="68">
        <f>(L36*G36)</f>
        <v>15594</v>
      </c>
      <c r="N36" s="342"/>
      <c r="O36" s="88">
        <v>1</v>
      </c>
    </row>
    <row r="37" spans="1:15" ht="30" customHeight="1" x14ac:dyDescent="0.25">
      <c r="A37" s="49"/>
      <c r="B37" s="334"/>
      <c r="C37" s="333" t="s">
        <v>29</v>
      </c>
      <c r="D37" s="333"/>
      <c r="E37" s="333"/>
      <c r="F37" s="72"/>
      <c r="G37" s="73">
        <f>SUM(G35:G36)</f>
        <v>10</v>
      </c>
      <c r="H37" s="57"/>
      <c r="I37" s="74" t="s">
        <v>23</v>
      </c>
      <c r="J37" s="75">
        <f>SUM(J35:J36)</f>
        <v>71472.5</v>
      </c>
      <c r="K37" s="76"/>
      <c r="L37" s="74" t="s">
        <v>23</v>
      </c>
      <c r="M37" s="75">
        <f>SUM(M35:M36)</f>
        <v>21441.75</v>
      </c>
      <c r="N37" s="254"/>
      <c r="O37" s="89"/>
    </row>
    <row r="38" spans="1:15" ht="9" customHeight="1" x14ac:dyDescent="0.25">
      <c r="A38" s="49"/>
      <c r="B38" s="49"/>
      <c r="C38" s="90"/>
      <c r="D38" s="91"/>
      <c r="E38" s="79"/>
      <c r="F38" s="79"/>
      <c r="G38" s="80"/>
      <c r="H38" s="57"/>
      <c r="I38" s="81"/>
      <c r="J38" s="82"/>
      <c r="K38" s="3"/>
      <c r="L38" s="81"/>
      <c r="M38" s="82"/>
      <c r="N38" s="254"/>
      <c r="O38" s="89"/>
    </row>
    <row r="39" spans="1:15" ht="30" customHeight="1" x14ac:dyDescent="0.25">
      <c r="A39" s="49" t="s">
        <v>24</v>
      </c>
      <c r="B39" s="334" t="s">
        <v>40</v>
      </c>
      <c r="C39" s="339" t="str">
        <f>N39</f>
        <v>BALANÇO GERAL GO - QUADRO ESPORTE</v>
      </c>
      <c r="D39" s="340" t="s">
        <v>126</v>
      </c>
      <c r="E39" s="84" t="s">
        <v>26</v>
      </c>
      <c r="F39" s="84" t="s">
        <v>27</v>
      </c>
      <c r="G39" s="56">
        <v>10</v>
      </c>
      <c r="H39" s="57"/>
      <c r="I39" s="70">
        <f>I40*O39</f>
        <v>3100.125</v>
      </c>
      <c r="J39" s="68">
        <f t="shared" ref="J39:J46" si="3">(G39*I39)</f>
        <v>31001.25</v>
      </c>
      <c r="K39" s="85">
        <f>K20</f>
        <v>0.7</v>
      </c>
      <c r="L39" s="70">
        <f t="shared" ref="L39:L46" si="4">((I39-I39*K39))</f>
        <v>930.03750000000036</v>
      </c>
      <c r="M39" s="68">
        <f t="shared" ref="M39:M46" si="5">(L39*G39)</f>
        <v>9300.3750000000036</v>
      </c>
      <c r="N39" s="342" t="s">
        <v>123</v>
      </c>
      <c r="O39" s="86">
        <v>0.375</v>
      </c>
    </row>
    <row r="40" spans="1:15" ht="30" customHeight="1" x14ac:dyDescent="0.25">
      <c r="A40" s="49" t="s">
        <v>24</v>
      </c>
      <c r="B40" s="334"/>
      <c r="C40" s="339"/>
      <c r="D40" s="341"/>
      <c r="E40" s="84" t="s">
        <v>28</v>
      </c>
      <c r="F40" s="84" t="s">
        <v>27</v>
      </c>
      <c r="G40" s="56">
        <v>10</v>
      </c>
      <c r="H40" s="57"/>
      <c r="I40" s="87">
        <v>8267</v>
      </c>
      <c r="J40" s="68">
        <f t="shared" si="3"/>
        <v>82670</v>
      </c>
      <c r="K40" s="85">
        <f>K20</f>
        <v>0.7</v>
      </c>
      <c r="L40" s="70">
        <f t="shared" si="4"/>
        <v>2480.1000000000004</v>
      </c>
      <c r="M40" s="68">
        <f t="shared" si="5"/>
        <v>24801.000000000004</v>
      </c>
      <c r="N40" s="342"/>
      <c r="O40" s="92">
        <v>1</v>
      </c>
    </row>
    <row r="41" spans="1:15" ht="30" customHeight="1" x14ac:dyDescent="0.25">
      <c r="A41" s="49"/>
      <c r="B41" s="334"/>
      <c r="C41" s="339" t="s">
        <v>160</v>
      </c>
      <c r="D41" s="340" t="s">
        <v>149</v>
      </c>
      <c r="E41" s="84" t="s">
        <v>26</v>
      </c>
      <c r="F41" s="84" t="s">
        <v>27</v>
      </c>
      <c r="G41" s="56">
        <v>10</v>
      </c>
      <c r="H41" s="57"/>
      <c r="I41" s="70">
        <f>I42*O41</f>
        <v>1005</v>
      </c>
      <c r="J41" s="68">
        <f t="shared" ref="J41:J42" si="6">(G41*I41)</f>
        <v>10050</v>
      </c>
      <c r="K41" s="85">
        <f>K20</f>
        <v>0.7</v>
      </c>
      <c r="L41" s="70">
        <f t="shared" ref="L41:L42" si="7">((I41-I41*K41))</f>
        <v>301.5</v>
      </c>
      <c r="M41" s="68">
        <f t="shared" ref="M41:M42" si="8">(L41*G41)</f>
        <v>3015</v>
      </c>
      <c r="N41" s="342" t="s">
        <v>148</v>
      </c>
      <c r="O41" s="86">
        <v>0.375</v>
      </c>
    </row>
    <row r="42" spans="1:15" ht="30" customHeight="1" x14ac:dyDescent="0.25">
      <c r="A42" s="49"/>
      <c r="B42" s="334"/>
      <c r="C42" s="339"/>
      <c r="D42" s="340"/>
      <c r="E42" s="84" t="s">
        <v>28</v>
      </c>
      <c r="F42" s="84" t="s">
        <v>27</v>
      </c>
      <c r="G42" s="56">
        <v>10</v>
      </c>
      <c r="H42" s="57"/>
      <c r="I42" s="87">
        <v>2680</v>
      </c>
      <c r="J42" s="68">
        <f t="shared" si="6"/>
        <v>26800</v>
      </c>
      <c r="K42" s="85">
        <f>K20</f>
        <v>0.7</v>
      </c>
      <c r="L42" s="70">
        <f t="shared" si="7"/>
        <v>804.00000000000023</v>
      </c>
      <c r="M42" s="68">
        <f t="shared" si="8"/>
        <v>8040.0000000000018</v>
      </c>
      <c r="N42" s="342"/>
      <c r="O42" s="92">
        <v>1</v>
      </c>
    </row>
    <row r="43" spans="1:15" ht="30" customHeight="1" x14ac:dyDescent="0.25">
      <c r="A43" s="49"/>
      <c r="B43" s="334"/>
      <c r="C43" s="339" t="str">
        <f>N43</f>
        <v>CIDADE ALERTA GO</v>
      </c>
      <c r="D43" s="340" t="s">
        <v>45</v>
      </c>
      <c r="E43" s="84" t="s">
        <v>26</v>
      </c>
      <c r="F43" s="84" t="s">
        <v>27</v>
      </c>
      <c r="G43" s="56">
        <v>10</v>
      </c>
      <c r="H43" s="57"/>
      <c r="I43" s="70">
        <f>I44*O43</f>
        <v>2895.75</v>
      </c>
      <c r="J43" s="68">
        <f t="shared" si="3"/>
        <v>28957.5</v>
      </c>
      <c r="K43" s="85">
        <f>K20</f>
        <v>0.7</v>
      </c>
      <c r="L43" s="70">
        <f t="shared" si="4"/>
        <v>868.72500000000014</v>
      </c>
      <c r="M43" s="68">
        <f t="shared" si="5"/>
        <v>8687.2500000000018</v>
      </c>
      <c r="N43" s="342" t="s">
        <v>124</v>
      </c>
      <c r="O43" s="86">
        <v>0.375</v>
      </c>
    </row>
    <row r="44" spans="1:15" ht="30" customHeight="1" x14ac:dyDescent="0.25">
      <c r="A44" s="49"/>
      <c r="B44" s="334"/>
      <c r="C44" s="339"/>
      <c r="D44" s="340"/>
      <c r="E44" s="84" t="s">
        <v>28</v>
      </c>
      <c r="F44" s="84" t="s">
        <v>27</v>
      </c>
      <c r="G44" s="56">
        <v>10</v>
      </c>
      <c r="H44" s="57"/>
      <c r="I44" s="87">
        <v>7722</v>
      </c>
      <c r="J44" s="68">
        <f t="shared" si="3"/>
        <v>77220</v>
      </c>
      <c r="K44" s="85">
        <f>K20</f>
        <v>0.7</v>
      </c>
      <c r="L44" s="70">
        <f t="shared" si="4"/>
        <v>2316.6000000000004</v>
      </c>
      <c r="M44" s="68">
        <f t="shared" si="5"/>
        <v>23166.000000000004</v>
      </c>
      <c r="N44" s="342"/>
      <c r="O44" s="92">
        <v>1</v>
      </c>
    </row>
    <row r="45" spans="1:15" ht="30" customHeight="1" x14ac:dyDescent="0.25">
      <c r="A45" s="49" t="s">
        <v>30</v>
      </c>
      <c r="B45" s="334"/>
      <c r="C45" s="339" t="str">
        <f>N45</f>
        <v>BALANÇO GERAL GO - ED DE SÁBADO</v>
      </c>
      <c r="D45" s="341" t="s">
        <v>47</v>
      </c>
      <c r="E45" s="84" t="s">
        <v>26</v>
      </c>
      <c r="F45" s="84" t="s">
        <v>27</v>
      </c>
      <c r="G45" s="93">
        <v>9</v>
      </c>
      <c r="H45" s="57"/>
      <c r="I45" s="70">
        <f>I46*O45</f>
        <v>3100.125</v>
      </c>
      <c r="J45" s="68">
        <f t="shared" si="3"/>
        <v>27901.125</v>
      </c>
      <c r="K45" s="85">
        <f>K20</f>
        <v>0.7</v>
      </c>
      <c r="L45" s="70">
        <f t="shared" si="4"/>
        <v>930.03750000000036</v>
      </c>
      <c r="M45" s="68">
        <f t="shared" si="5"/>
        <v>8370.3375000000033</v>
      </c>
      <c r="N45" s="342" t="s">
        <v>125</v>
      </c>
      <c r="O45" s="86">
        <v>0.375</v>
      </c>
    </row>
    <row r="46" spans="1:15" ht="30" customHeight="1" x14ac:dyDescent="0.25">
      <c r="A46" s="49" t="s">
        <v>30</v>
      </c>
      <c r="B46" s="334"/>
      <c r="C46" s="339"/>
      <c r="D46" s="341"/>
      <c r="E46" s="84" t="s">
        <v>28</v>
      </c>
      <c r="F46" s="84" t="s">
        <v>27</v>
      </c>
      <c r="G46" s="93">
        <v>9</v>
      </c>
      <c r="H46" s="57"/>
      <c r="I46" s="87">
        <v>8267</v>
      </c>
      <c r="J46" s="68">
        <f t="shared" si="3"/>
        <v>74403</v>
      </c>
      <c r="K46" s="85">
        <f>K20</f>
        <v>0.7</v>
      </c>
      <c r="L46" s="70">
        <f t="shared" si="4"/>
        <v>2480.1000000000004</v>
      </c>
      <c r="M46" s="68">
        <f t="shared" si="5"/>
        <v>22320.9</v>
      </c>
      <c r="N46" s="342"/>
      <c r="O46" s="92">
        <v>1</v>
      </c>
    </row>
    <row r="47" spans="1:15" ht="30" customHeight="1" x14ac:dyDescent="0.25">
      <c r="A47" s="49"/>
      <c r="B47" s="334"/>
      <c r="C47" s="333" t="s">
        <v>48</v>
      </c>
      <c r="D47" s="333"/>
      <c r="E47" s="333"/>
      <c r="F47" s="72"/>
      <c r="G47" s="73">
        <f>SUM(G39:G46)</f>
        <v>78</v>
      </c>
      <c r="H47" s="57"/>
      <c r="I47" s="74" t="s">
        <v>23</v>
      </c>
      <c r="J47" s="75">
        <f>SUM(J39:J46)</f>
        <v>359002.875</v>
      </c>
      <c r="K47" s="76"/>
      <c r="L47" s="74" t="s">
        <v>23</v>
      </c>
      <c r="M47" s="75">
        <f>SUM(M39:M46)</f>
        <v>107700.86250000002</v>
      </c>
      <c r="N47" s="77"/>
      <c r="O47" s="77"/>
    </row>
    <row r="48" spans="1:15" ht="9" customHeight="1" x14ac:dyDescent="0.25">
      <c r="A48" s="49"/>
      <c r="B48" s="49"/>
      <c r="C48" s="3"/>
      <c r="D48" s="78"/>
      <c r="E48" s="78"/>
      <c r="F48" s="78"/>
      <c r="G48" s="80"/>
      <c r="H48" s="57"/>
      <c r="I48" s="81"/>
      <c r="J48" s="82"/>
      <c r="K48" s="3"/>
      <c r="L48" s="81"/>
      <c r="M48" s="82"/>
      <c r="N48" s="83"/>
      <c r="O48" s="83"/>
    </row>
    <row r="49" spans="1:17" ht="30" customHeight="1" x14ac:dyDescent="0.25">
      <c r="A49" s="49" t="s">
        <v>24</v>
      </c>
      <c r="B49" s="334" t="s">
        <v>41</v>
      </c>
      <c r="C49" s="132" t="str">
        <f>N49</f>
        <v>ROTATIVO AB/ENC</v>
      </c>
      <c r="D49" s="55" t="s">
        <v>44</v>
      </c>
      <c r="E49" s="84" t="s">
        <v>28</v>
      </c>
      <c r="F49" s="84" t="s">
        <v>27</v>
      </c>
      <c r="G49" s="56">
        <v>25</v>
      </c>
      <c r="H49" s="57"/>
      <c r="I49" s="87">
        <v>7617.1</v>
      </c>
      <c r="J49" s="68">
        <f>(G49*I49)</f>
        <v>190427.5</v>
      </c>
      <c r="K49" s="85">
        <f>K20</f>
        <v>0.7</v>
      </c>
      <c r="L49" s="70">
        <f>((I49-I49*K49))</f>
        <v>2285.13</v>
      </c>
      <c r="M49" s="68">
        <f>(L49*G49)</f>
        <v>57128.25</v>
      </c>
      <c r="N49" s="255" t="s">
        <v>43</v>
      </c>
      <c r="O49" s="88">
        <v>1</v>
      </c>
    </row>
    <row r="50" spans="1:17" ht="30" customHeight="1" x14ac:dyDescent="0.25">
      <c r="A50" s="49"/>
      <c r="B50" s="334"/>
      <c r="C50" s="333" t="s">
        <v>49</v>
      </c>
      <c r="D50" s="333"/>
      <c r="E50" s="333"/>
      <c r="F50" s="72"/>
      <c r="G50" s="73">
        <f>SUM(G49:G49)</f>
        <v>25</v>
      </c>
      <c r="H50" s="57"/>
      <c r="I50" s="74" t="s">
        <v>23</v>
      </c>
      <c r="J50" s="75">
        <f>SUM(J49:J49)</f>
        <v>190427.5</v>
      </c>
      <c r="K50" s="76"/>
      <c r="L50" s="74" t="s">
        <v>23</v>
      </c>
      <c r="M50" s="75">
        <f>SUM(M49:M49)</f>
        <v>57128.25</v>
      </c>
      <c r="N50" s="89"/>
      <c r="O50" s="89"/>
    </row>
    <row r="51" spans="1:17" ht="9" customHeight="1" x14ac:dyDescent="0.25">
      <c r="A51" s="49"/>
      <c r="B51" s="49"/>
      <c r="C51" s="78"/>
      <c r="D51" s="78"/>
      <c r="E51" s="79"/>
      <c r="F51" s="79"/>
      <c r="G51" s="80"/>
      <c r="H51" s="57"/>
      <c r="I51" s="81"/>
      <c r="J51" s="82"/>
      <c r="K51" s="3"/>
      <c r="L51" s="81"/>
      <c r="M51" s="82"/>
      <c r="N51" s="89"/>
      <c r="O51" s="89"/>
    </row>
    <row r="52" spans="1:17" ht="10.5" customHeight="1" x14ac:dyDescent="0.25">
      <c r="A52" s="49"/>
      <c r="B52" s="49"/>
      <c r="C52" s="3"/>
      <c r="D52" s="78"/>
      <c r="E52" s="78"/>
      <c r="F52" s="78"/>
      <c r="G52" s="80"/>
      <c r="H52" s="57"/>
      <c r="I52" s="81"/>
      <c r="J52" s="82"/>
      <c r="K52" s="94"/>
      <c r="L52" s="81"/>
      <c r="M52" s="82"/>
      <c r="N52" s="83"/>
      <c r="O52" s="83"/>
    </row>
    <row r="53" spans="1:17" ht="30" customHeight="1" x14ac:dyDescent="0.25">
      <c r="A53" s="95"/>
      <c r="B53" s="95"/>
      <c r="C53" s="335" t="s">
        <v>42</v>
      </c>
      <c r="D53" s="335"/>
      <c r="E53" s="335"/>
      <c r="F53" s="96"/>
      <c r="G53" s="97">
        <f>G47+G50+G37+G28+G33</f>
        <v>218</v>
      </c>
      <c r="H53" s="98"/>
      <c r="I53" s="301" t="s">
        <v>167</v>
      </c>
      <c r="J53" s="99">
        <f>J47+J50+J37+J28+J33</f>
        <v>1341660.875</v>
      </c>
      <c r="K53" s="100">
        <f>AVERAGE(K22:K27,K30:K32,K35:K36,K39:K46,K49)</f>
        <v>0.69999999999999973</v>
      </c>
      <c r="L53" s="301" t="s">
        <v>168</v>
      </c>
      <c r="M53" s="101">
        <f>M47+M50+M37+M28+M33</f>
        <v>402498.26250000007</v>
      </c>
      <c r="N53" s="102"/>
      <c r="O53" s="301" t="s">
        <v>165</v>
      </c>
      <c r="Q53" s="101">
        <f>Q32</f>
        <v>5508</v>
      </c>
    </row>
    <row r="54" spans="1:17" ht="13.5" customHeight="1" x14ac:dyDescent="0.25">
      <c r="A54" s="103"/>
      <c r="B54" s="103"/>
      <c r="C54" s="104"/>
      <c r="D54" s="105"/>
      <c r="E54" s="105"/>
      <c r="F54" s="105"/>
      <c r="G54" s="105"/>
      <c r="H54" s="105"/>
      <c r="I54" s="106"/>
      <c r="J54" s="107"/>
      <c r="K54" s="105"/>
      <c r="L54" s="106"/>
      <c r="M54" s="106"/>
      <c r="N54" s="105"/>
      <c r="O54" s="105"/>
    </row>
    <row r="55" spans="1:17" ht="20.100000000000001" customHeight="1" x14ac:dyDescent="0.25">
      <c r="A55" s="95"/>
      <c r="B55" s="95"/>
      <c r="C55" s="108" t="s">
        <v>128</v>
      </c>
      <c r="D55" s="109"/>
      <c r="E55" s="109"/>
      <c r="F55" s="109"/>
      <c r="G55" s="105"/>
      <c r="H55" s="105"/>
      <c r="I55" s="106"/>
      <c r="J55" s="105"/>
      <c r="K55" s="105"/>
      <c r="L55" s="110"/>
      <c r="M55" s="111"/>
      <c r="N55" s="3"/>
      <c r="O55" s="3"/>
    </row>
    <row r="56" spans="1:17" ht="18.75" x14ac:dyDescent="0.25">
      <c r="G56" s="105"/>
      <c r="H56" s="105"/>
      <c r="I56" s="106"/>
      <c r="J56" s="302" t="s">
        <v>167</v>
      </c>
      <c r="K56" s="302"/>
      <c r="L56" s="112"/>
      <c r="M56" s="303" t="s">
        <v>168</v>
      </c>
    </row>
    <row r="57" spans="1:17" ht="27.75" customHeight="1" x14ac:dyDescent="0.25">
      <c r="C57" s="336" t="s">
        <v>31</v>
      </c>
      <c r="D57" s="113" t="s">
        <v>32</v>
      </c>
      <c r="E57" s="114"/>
      <c r="F57" s="114"/>
      <c r="G57" s="115">
        <f>G22+G23+G35+G39+G43+G45+G30+G41</f>
        <v>74</v>
      </c>
      <c r="H57" s="116"/>
      <c r="I57" s="116"/>
      <c r="J57" s="117">
        <f>J22+J23+J35+J39+J43+J45+J30+J41</f>
        <v>234357.375</v>
      </c>
      <c r="K57" s="116"/>
      <c r="L57" s="116"/>
      <c r="M57" s="117">
        <f>M22+M23+M35+M39+M43+M45+M30+M41</f>
        <v>70307.212500000009</v>
      </c>
      <c r="N57" s="118"/>
      <c r="O57" s="118"/>
    </row>
    <row r="58" spans="1:17" ht="27.75" customHeight="1" x14ac:dyDescent="0.25">
      <c r="C58" s="337"/>
      <c r="D58" s="113" t="s">
        <v>33</v>
      </c>
      <c r="E58" s="114"/>
      <c r="F58" s="114"/>
      <c r="G58" s="115">
        <f>G24+G36+G40+G44+G46+G49+G31+G42</f>
        <v>99</v>
      </c>
      <c r="H58" s="116"/>
      <c r="I58" s="116"/>
      <c r="J58" s="117">
        <f>J24+J36+J40+J44+J46+J49+J31+J42</f>
        <v>815380.5</v>
      </c>
      <c r="K58" s="116"/>
      <c r="L58" s="116"/>
      <c r="M58" s="117">
        <f>M24+M36+M40+M44+M46+M49+M31+M42</f>
        <v>244614.15</v>
      </c>
      <c r="N58" s="118"/>
      <c r="O58" s="118"/>
    </row>
    <row r="59" spans="1:17" ht="27.75" customHeight="1" x14ac:dyDescent="0.25">
      <c r="C59" s="338"/>
      <c r="D59" s="113" t="s">
        <v>38</v>
      </c>
      <c r="E59" s="114"/>
      <c r="F59" s="114"/>
      <c r="G59" s="115">
        <f>G25+G26+G27+G32</f>
        <v>45</v>
      </c>
      <c r="H59" s="116"/>
      <c r="I59" s="116"/>
      <c r="J59" s="117">
        <f>J25+J26+J27+J32</f>
        <v>291923</v>
      </c>
      <c r="K59" s="116"/>
      <c r="L59" s="116"/>
      <c r="M59" s="117">
        <f>M25+M26+M27+M32</f>
        <v>87576.900000000023</v>
      </c>
      <c r="N59" s="118"/>
      <c r="O59" s="118"/>
    </row>
    <row r="60" spans="1:17" ht="31.5" customHeight="1" x14ac:dyDescent="0.25">
      <c r="D60" s="119" t="s">
        <v>34</v>
      </c>
      <c r="E60" s="120"/>
      <c r="F60" s="120"/>
      <c r="G60" s="121">
        <f>SUM(G57:G59)</f>
        <v>218</v>
      </c>
      <c r="H60" s="122"/>
      <c r="I60" s="122"/>
      <c r="J60" s="123">
        <f>SUM(J57:J59)</f>
        <v>1341660.875</v>
      </c>
      <c r="K60" s="122"/>
      <c r="L60" s="122"/>
      <c r="M60" s="123">
        <f>SUM(M57:M59)</f>
        <v>402498.26250000001</v>
      </c>
      <c r="N60" s="122"/>
      <c r="O60" s="122"/>
    </row>
    <row r="63" spans="1:17" ht="27.75" customHeight="1" x14ac:dyDescent="0.25">
      <c r="C63" s="331" t="s">
        <v>165</v>
      </c>
      <c r="D63" s="332"/>
      <c r="E63" s="332"/>
      <c r="F63" s="332"/>
      <c r="G63" s="332"/>
      <c r="H63" s="116"/>
      <c r="I63" s="116"/>
      <c r="K63" s="116"/>
      <c r="L63" s="116"/>
      <c r="M63" s="123">
        <f>M32*0.2</f>
        <v>5508</v>
      </c>
      <c r="N63" s="118"/>
      <c r="O63" s="118"/>
    </row>
  </sheetData>
  <mergeCells count="48">
    <mergeCell ref="E3:J3"/>
    <mergeCell ref="C13:G13"/>
    <mergeCell ref="I13:M13"/>
    <mergeCell ref="N13:O13"/>
    <mergeCell ref="A14:XFD14"/>
    <mergeCell ref="O15:O18"/>
    <mergeCell ref="C15:C18"/>
    <mergeCell ref="D15:D18"/>
    <mergeCell ref="E15:F18"/>
    <mergeCell ref="G15:G18"/>
    <mergeCell ref="I15:J17"/>
    <mergeCell ref="C33:E33"/>
    <mergeCell ref="N30:N31"/>
    <mergeCell ref="K15:K18"/>
    <mergeCell ref="L15:M17"/>
    <mergeCell ref="N15:N18"/>
    <mergeCell ref="C45:C46"/>
    <mergeCell ref="D45:D46"/>
    <mergeCell ref="N45:N46"/>
    <mergeCell ref="N41:N42"/>
    <mergeCell ref="B20:B28"/>
    <mergeCell ref="C20:C27"/>
    <mergeCell ref="D20:D27"/>
    <mergeCell ref="N22:N27"/>
    <mergeCell ref="B35:B37"/>
    <mergeCell ref="C35:C36"/>
    <mergeCell ref="D35:D36"/>
    <mergeCell ref="N35:N36"/>
    <mergeCell ref="C37:E37"/>
    <mergeCell ref="B30:B33"/>
    <mergeCell ref="C30:C32"/>
    <mergeCell ref="D30:D32"/>
    <mergeCell ref="Q15:Q18"/>
    <mergeCell ref="C63:G63"/>
    <mergeCell ref="C47:E47"/>
    <mergeCell ref="B49:B50"/>
    <mergeCell ref="C50:E50"/>
    <mergeCell ref="C53:E53"/>
    <mergeCell ref="C57:C59"/>
    <mergeCell ref="B39:B47"/>
    <mergeCell ref="C39:C40"/>
    <mergeCell ref="D39:D40"/>
    <mergeCell ref="C41:C42"/>
    <mergeCell ref="D41:D42"/>
    <mergeCell ref="N39:N40"/>
    <mergeCell ref="C43:C44"/>
    <mergeCell ref="D43:D44"/>
    <mergeCell ref="N43:N44"/>
  </mergeCells>
  <pageMargins left="0.51181102362204722" right="0.51181102362204722" top="0.78740157480314965" bottom="0.78740157480314965" header="0.31496062992125984" footer="0.31496062992125984"/>
  <pageSetup paperSize="9" scale="35" fitToHeight="0" orientation="landscape" r:id="rId1"/>
  <rowBreaks count="1" manualBreakCount="1">
    <brk id="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64CF-693C-4729-BDED-857A2ADEF0A8}">
  <dimension ref="A1:FP121"/>
  <sheetViews>
    <sheetView showGridLines="0" zoomScale="70" zoomScaleNormal="70" workbookViewId="0">
      <selection activeCell="F25" sqref="F25"/>
    </sheetView>
  </sheetViews>
  <sheetFormatPr defaultColWidth="8" defaultRowHeight="13.5" x14ac:dyDescent="0.25"/>
  <cols>
    <col min="1" max="1" width="1.28515625" style="239" customWidth="1"/>
    <col min="2" max="2" width="0.5703125" style="188" customWidth="1"/>
    <col min="3" max="3" width="39.28515625" style="239" customWidth="1"/>
    <col min="4" max="4" width="42.140625" style="239" customWidth="1"/>
    <col min="5" max="5" width="21.42578125" style="239" customWidth="1"/>
    <col min="6" max="6" width="61.42578125" style="239" customWidth="1"/>
    <col min="7" max="7" width="9" style="239" customWidth="1"/>
    <col min="8" max="8" width="11.7109375" style="239" customWidth="1"/>
    <col min="9" max="9" width="11.5703125" style="239" customWidth="1"/>
    <col min="10" max="10" width="18.42578125" style="240" customWidth="1"/>
    <col min="11" max="11" width="15.140625" style="239" customWidth="1"/>
    <col min="12" max="12" width="22.5703125" style="241" customWidth="1"/>
    <col min="13" max="13" width="12.28515625" style="239" customWidth="1"/>
    <col min="14" max="14" width="27.28515625" style="241" customWidth="1"/>
    <col min="15" max="15" width="8.7109375" style="239" customWidth="1"/>
    <col min="16" max="16" width="19.140625" style="241" customWidth="1"/>
    <col min="17" max="17" width="22.7109375" style="241" customWidth="1"/>
    <col min="18" max="18" width="2.140625" style="188" customWidth="1"/>
    <col min="19" max="39" width="8" style="188"/>
    <col min="40" max="16384" width="8" style="239"/>
  </cols>
  <sheetData>
    <row r="1" spans="2:172" s="168" customFormat="1" ht="11.25" customHeight="1" x14ac:dyDescent="0.25">
      <c r="C1" s="169"/>
      <c r="D1" s="170"/>
      <c r="E1" s="169"/>
      <c r="F1" s="169"/>
      <c r="G1" s="170"/>
      <c r="H1" s="170"/>
      <c r="I1" s="170"/>
      <c r="J1" s="171"/>
      <c r="K1" s="171"/>
      <c r="L1" s="172"/>
      <c r="N1" s="172"/>
      <c r="P1" s="172"/>
      <c r="Q1" s="172"/>
    </row>
    <row r="2" spans="2:172" s="168" customFormat="1" ht="17.25" customHeight="1" x14ac:dyDescent="0.25">
      <c r="C2" s="173"/>
      <c r="D2" s="245" t="s">
        <v>35</v>
      </c>
      <c r="E2" s="246"/>
      <c r="F2" s="9"/>
      <c r="G2" s="9"/>
      <c r="H2" s="10"/>
      <c r="I2" s="175"/>
      <c r="J2" s="176"/>
      <c r="K2" s="174"/>
      <c r="L2" s="177"/>
      <c r="M2" s="174"/>
      <c r="N2" s="177"/>
      <c r="O2" s="174"/>
      <c r="P2" s="177"/>
      <c r="Q2" s="178"/>
    </row>
    <row r="3" spans="2:172" s="168" customFormat="1" ht="15.75" x14ac:dyDescent="0.25">
      <c r="C3" s="179"/>
      <c r="D3" s="126" t="s">
        <v>0</v>
      </c>
      <c r="E3" s="125" t="s">
        <v>129</v>
      </c>
      <c r="F3" s="21"/>
      <c r="G3" s="21"/>
      <c r="H3" s="21"/>
      <c r="I3" s="247"/>
      <c r="J3" s="248"/>
      <c r="K3" s="249"/>
      <c r="L3" s="250"/>
      <c r="M3" s="249"/>
      <c r="N3" s="250"/>
      <c r="O3" s="249"/>
      <c r="P3" s="250"/>
      <c r="Q3" s="180"/>
    </row>
    <row r="4" spans="2:172" s="181" customFormat="1" ht="21.75" customHeight="1" x14ac:dyDescent="0.25">
      <c r="B4" s="168"/>
      <c r="C4" s="179"/>
      <c r="D4" s="126" t="s">
        <v>1</v>
      </c>
      <c r="E4" s="124" t="s">
        <v>118</v>
      </c>
      <c r="F4" s="23"/>
      <c r="G4" s="21"/>
      <c r="H4" s="21"/>
      <c r="I4" s="247"/>
      <c r="J4" s="248"/>
      <c r="K4" s="249"/>
      <c r="L4" s="250"/>
      <c r="M4" s="249"/>
      <c r="N4" s="250"/>
      <c r="O4" s="249"/>
      <c r="P4" s="250"/>
      <c r="Q4" s="180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</row>
    <row r="5" spans="2:172" s="181" customFormat="1" ht="17.25" customHeight="1" x14ac:dyDescent="0.25">
      <c r="B5" s="168"/>
      <c r="C5" s="179"/>
      <c r="D5" s="127" t="s">
        <v>2</v>
      </c>
      <c r="E5" s="128" t="s">
        <v>127</v>
      </c>
      <c r="F5" s="24"/>
      <c r="G5" s="24"/>
      <c r="H5" s="25"/>
      <c r="I5" s="251"/>
      <c r="J5" s="248"/>
      <c r="K5" s="249"/>
      <c r="L5" s="250"/>
      <c r="M5" s="249"/>
      <c r="N5" s="250"/>
      <c r="O5" s="249"/>
      <c r="P5" s="250"/>
      <c r="Q5" s="180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</row>
    <row r="6" spans="2:172" s="181" customFormat="1" ht="18.75" customHeight="1" x14ac:dyDescent="0.25">
      <c r="B6" s="168"/>
      <c r="C6" s="179"/>
      <c r="D6" s="126" t="s">
        <v>36</v>
      </c>
      <c r="E6" s="129">
        <v>10</v>
      </c>
      <c r="F6" s="24"/>
      <c r="G6" s="24"/>
      <c r="H6" s="26"/>
      <c r="I6" s="251"/>
      <c r="J6" s="248"/>
      <c r="K6" s="249"/>
      <c r="L6" s="250"/>
      <c r="M6" s="249"/>
      <c r="N6" s="250"/>
      <c r="O6" s="249"/>
      <c r="P6" s="250"/>
      <c r="Q6" s="180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</row>
    <row r="7" spans="2:172" s="181" customFormat="1" ht="18.75" customHeight="1" x14ac:dyDescent="0.25">
      <c r="B7" s="168"/>
      <c r="C7" s="179"/>
      <c r="D7" s="127" t="s">
        <v>37</v>
      </c>
      <c r="E7" s="128" t="s">
        <v>119</v>
      </c>
      <c r="F7" s="27"/>
      <c r="G7" s="27"/>
      <c r="H7" s="28"/>
      <c r="I7" s="251"/>
      <c r="J7" s="248"/>
      <c r="K7" s="249"/>
      <c r="L7" s="250"/>
      <c r="M7" s="249"/>
      <c r="N7" s="250"/>
      <c r="O7" s="249"/>
      <c r="P7" s="250"/>
      <c r="Q7" s="180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</row>
    <row r="8" spans="2:172" s="181" customFormat="1" ht="15.75" customHeight="1" x14ac:dyDescent="0.25">
      <c r="B8" s="168"/>
      <c r="C8" s="182"/>
      <c r="D8" s="252" t="s">
        <v>3</v>
      </c>
      <c r="E8" s="253">
        <v>45856</v>
      </c>
      <c r="F8" s="34"/>
      <c r="G8" s="34"/>
      <c r="H8" s="35"/>
      <c r="I8" s="184"/>
      <c r="J8" s="185"/>
      <c r="K8" s="183"/>
      <c r="L8" s="186"/>
      <c r="M8" s="183"/>
      <c r="N8" s="186"/>
      <c r="O8" s="183"/>
      <c r="P8" s="186"/>
      <c r="Q8" s="187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</row>
    <row r="9" spans="2:172" s="188" customFormat="1" ht="25.5" customHeight="1" x14ac:dyDescent="0.25">
      <c r="J9" s="190"/>
      <c r="K9" s="191"/>
      <c r="L9" s="192"/>
      <c r="M9" s="191"/>
      <c r="N9" s="192"/>
      <c r="O9" s="191"/>
      <c r="P9" s="192"/>
      <c r="Q9" s="192"/>
    </row>
    <row r="10" spans="2:172" s="168" customFormat="1" ht="55.5" customHeight="1" x14ac:dyDescent="0.25">
      <c r="C10" s="193" t="s">
        <v>9</v>
      </c>
      <c r="D10" s="194" t="s">
        <v>91</v>
      </c>
      <c r="E10" s="195" t="s">
        <v>92</v>
      </c>
      <c r="F10" s="194" t="s">
        <v>93</v>
      </c>
      <c r="G10" s="382" t="s">
        <v>94</v>
      </c>
      <c r="H10" s="382"/>
      <c r="I10" s="196" t="s">
        <v>95</v>
      </c>
      <c r="J10" s="196" t="s">
        <v>96</v>
      </c>
      <c r="K10" s="196" t="s">
        <v>97</v>
      </c>
      <c r="L10" s="383" t="s">
        <v>98</v>
      </c>
      <c r="M10" s="383"/>
      <c r="N10" s="197" t="s">
        <v>99</v>
      </c>
      <c r="O10" s="198" t="s">
        <v>54</v>
      </c>
      <c r="P10" s="199" t="s">
        <v>100</v>
      </c>
      <c r="Q10" s="200" t="s">
        <v>89</v>
      </c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</row>
    <row r="11" spans="2:172" s="168" customFormat="1" ht="49.5" customHeight="1" x14ac:dyDescent="0.25">
      <c r="C11" s="384" t="s">
        <v>101</v>
      </c>
      <c r="D11" s="201" t="s">
        <v>102</v>
      </c>
      <c r="E11" s="202" t="s">
        <v>140</v>
      </c>
      <c r="F11" s="203" t="s">
        <v>103</v>
      </c>
      <c r="G11" s="204">
        <v>3</v>
      </c>
      <c r="H11" s="205" t="s">
        <v>104</v>
      </c>
      <c r="I11" s="205" t="s">
        <v>105</v>
      </c>
      <c r="J11" s="206">
        <f>600000</f>
        <v>600000</v>
      </c>
      <c r="K11" s="207" t="s">
        <v>90</v>
      </c>
      <c r="L11" s="208">
        <v>91</v>
      </c>
      <c r="M11" s="205" t="s">
        <v>106</v>
      </c>
      <c r="N11" s="208">
        <f>L11*J11/1000</f>
        <v>54600</v>
      </c>
      <c r="O11" s="209">
        <v>0.9</v>
      </c>
      <c r="P11" s="208">
        <f>L11-(L11*O11)</f>
        <v>9.0999999999999943</v>
      </c>
      <c r="Q11" s="210">
        <f>N11-(N11*O11)</f>
        <v>5460</v>
      </c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1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</row>
    <row r="12" spans="2:172" s="168" customFormat="1" ht="86.25" customHeight="1" x14ac:dyDescent="0.25">
      <c r="C12" s="385"/>
      <c r="D12" s="212" t="s">
        <v>141</v>
      </c>
      <c r="E12" s="213" t="s">
        <v>142</v>
      </c>
      <c r="F12" s="214" t="s">
        <v>103</v>
      </c>
      <c r="G12" s="215">
        <v>3</v>
      </c>
      <c r="H12" s="216" t="s">
        <v>107</v>
      </c>
      <c r="I12" s="216" t="s">
        <v>105</v>
      </c>
      <c r="J12" s="217">
        <f>100000*G12</f>
        <v>300000</v>
      </c>
      <c r="K12" s="218" t="s">
        <v>90</v>
      </c>
      <c r="L12" s="219">
        <v>91</v>
      </c>
      <c r="M12" s="216" t="s">
        <v>106</v>
      </c>
      <c r="N12" s="219">
        <f>L12*J12/1000</f>
        <v>27300</v>
      </c>
      <c r="O12" s="220">
        <v>0.9</v>
      </c>
      <c r="P12" s="219">
        <f>L12-(L12*O12)</f>
        <v>9.0999999999999943</v>
      </c>
      <c r="Q12" s="221">
        <f>N12-(N12*O12)</f>
        <v>2730</v>
      </c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</row>
    <row r="13" spans="2:172" s="168" customFormat="1" ht="65.25" customHeight="1" x14ac:dyDescent="0.25">
      <c r="C13" s="211" t="s">
        <v>113</v>
      </c>
      <c r="D13" s="242" t="s">
        <v>143</v>
      </c>
      <c r="E13" s="222" t="s">
        <v>144</v>
      </c>
      <c r="F13" s="214" t="s">
        <v>117</v>
      </c>
      <c r="G13" s="215">
        <v>3</v>
      </c>
      <c r="H13" s="216" t="s">
        <v>107</v>
      </c>
      <c r="I13" s="216" t="s">
        <v>105</v>
      </c>
      <c r="J13" s="217">
        <v>500000</v>
      </c>
      <c r="K13" s="218" t="s">
        <v>90</v>
      </c>
      <c r="L13" s="219">
        <v>400</v>
      </c>
      <c r="M13" s="216" t="s">
        <v>106</v>
      </c>
      <c r="N13" s="219">
        <f>L13*J13/1000</f>
        <v>200000</v>
      </c>
      <c r="O13" s="220">
        <v>0.9</v>
      </c>
      <c r="P13" s="219">
        <f>L13-(L13*O13)</f>
        <v>40</v>
      </c>
      <c r="Q13" s="221">
        <f>N13-(N13*O13)</f>
        <v>20000</v>
      </c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</row>
    <row r="14" spans="2:172" s="168" customFormat="1" ht="65.25" customHeight="1" x14ac:dyDescent="0.25">
      <c r="C14" s="211" t="s">
        <v>161</v>
      </c>
      <c r="D14" s="242" t="s">
        <v>162</v>
      </c>
      <c r="E14" s="222"/>
      <c r="F14" s="214" t="s">
        <v>163</v>
      </c>
      <c r="G14" s="215"/>
      <c r="H14" s="216"/>
      <c r="I14" s="292"/>
      <c r="J14" s="293"/>
      <c r="K14" s="294"/>
      <c r="L14" s="219"/>
      <c r="M14" s="292"/>
      <c r="N14" s="295">
        <f>(5%*GO!M25+5%*GO!M26+5%*GO!M27+5%*GO!M32)</f>
        <v>4378.8450000000012</v>
      </c>
      <c r="O14" s="296"/>
      <c r="P14" s="219">
        <f>L14-(L14*O14)</f>
        <v>0</v>
      </c>
      <c r="Q14" s="221">
        <f>N14-(N14*O14)</f>
        <v>4378.8450000000012</v>
      </c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1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</row>
    <row r="15" spans="2:172" s="168" customFormat="1" ht="28.5" customHeight="1" x14ac:dyDescent="0.25">
      <c r="C15" s="223" t="s">
        <v>109</v>
      </c>
      <c r="D15" s="224"/>
      <c r="E15" s="225"/>
      <c r="F15" s="224"/>
      <c r="G15" s="226"/>
      <c r="H15" s="225"/>
      <c r="I15" s="227"/>
      <c r="J15" s="228">
        <f>SUM(J11:J13)</f>
        <v>1400000</v>
      </c>
      <c r="K15" s="229"/>
      <c r="L15" s="230"/>
      <c r="M15" s="231"/>
      <c r="N15" s="232">
        <f>SUM(N11:N14)+L11</f>
        <v>286369.84499999997</v>
      </c>
      <c r="O15" s="233"/>
      <c r="P15" s="234"/>
      <c r="Q15" s="235">
        <f>SUM(Q11:Q14)+L11</f>
        <v>32659.845000000001</v>
      </c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1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1"/>
      <c r="FE15" s="181"/>
      <c r="FF15" s="181"/>
      <c r="FG15" s="181"/>
      <c r="FH15" s="181"/>
      <c r="FI15" s="181"/>
      <c r="FJ15" s="181"/>
      <c r="FK15" s="181"/>
      <c r="FL15" s="181"/>
      <c r="FM15" s="181"/>
      <c r="FN15" s="181"/>
      <c r="FO15" s="181"/>
      <c r="FP15" s="181"/>
    </row>
    <row r="16" spans="2:172" s="168" customFormat="1" ht="30" customHeight="1" x14ac:dyDescent="0.25">
      <c r="C16" s="386" t="s">
        <v>110</v>
      </c>
      <c r="D16" s="386"/>
      <c r="E16" s="386"/>
      <c r="F16" s="386"/>
      <c r="G16" s="226"/>
      <c r="H16" s="225"/>
      <c r="I16" s="227"/>
      <c r="J16" s="228" t="s">
        <v>108</v>
      </c>
      <c r="K16" s="229"/>
      <c r="L16" s="230"/>
      <c r="M16" s="236"/>
      <c r="N16" s="237" t="s">
        <v>111</v>
      </c>
      <c r="O16" s="233">
        <f>AVERAGE(O11:O15)</f>
        <v>0.9</v>
      </c>
      <c r="P16" s="234"/>
      <c r="Q16" s="235" t="s">
        <v>112</v>
      </c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</row>
    <row r="17" spans="1:17" s="3" customFormat="1" ht="13.5" customHeight="1" x14ac:dyDescent="0.25">
      <c r="A17" s="103"/>
      <c r="B17" s="103"/>
      <c r="C17" s="104"/>
      <c r="D17" s="105"/>
      <c r="E17" s="105"/>
      <c r="F17" s="105"/>
      <c r="G17" s="105"/>
      <c r="H17" s="105"/>
      <c r="I17" s="106"/>
      <c r="J17" s="107"/>
      <c r="K17" s="105"/>
      <c r="L17" s="106"/>
      <c r="M17" s="106"/>
      <c r="N17" s="105"/>
      <c r="O17" s="105"/>
    </row>
    <row r="18" spans="1:17" s="3" customFormat="1" ht="20.100000000000001" customHeight="1" x14ac:dyDescent="0.25">
      <c r="A18" s="95"/>
      <c r="B18" s="95"/>
      <c r="C18" s="108" t="s">
        <v>128</v>
      </c>
      <c r="D18" s="109"/>
      <c r="E18" s="109"/>
      <c r="F18" s="109"/>
      <c r="G18" s="105"/>
      <c r="H18" s="105"/>
      <c r="I18" s="106"/>
      <c r="J18" s="105"/>
      <c r="K18" s="105"/>
      <c r="L18" s="110"/>
      <c r="M18" s="111"/>
    </row>
    <row r="19" spans="1:17" s="188" customFormat="1" x14ac:dyDescent="0.25">
      <c r="J19" s="238"/>
      <c r="L19" s="189"/>
      <c r="N19" s="189"/>
      <c r="P19" s="189"/>
      <c r="Q19" s="189"/>
    </row>
    <row r="20" spans="1:17" s="188" customFormat="1" x14ac:dyDescent="0.25">
      <c r="J20" s="238"/>
      <c r="L20" s="189"/>
      <c r="N20" s="189"/>
      <c r="P20" s="189"/>
      <c r="Q20" s="189"/>
    </row>
    <row r="21" spans="1:17" s="188" customFormat="1" x14ac:dyDescent="0.25">
      <c r="J21" s="238"/>
      <c r="L21" s="189"/>
      <c r="N21" s="189"/>
      <c r="P21" s="189"/>
      <c r="Q21" s="189"/>
    </row>
    <row r="22" spans="1:17" s="188" customFormat="1" x14ac:dyDescent="0.25">
      <c r="J22" s="238"/>
      <c r="L22" s="189"/>
      <c r="N22" s="189"/>
      <c r="P22" s="189"/>
      <c r="Q22" s="189"/>
    </row>
    <row r="23" spans="1:17" s="188" customFormat="1" x14ac:dyDescent="0.25">
      <c r="J23" s="238"/>
      <c r="L23" s="189"/>
      <c r="N23" s="189"/>
      <c r="P23" s="189"/>
      <c r="Q23" s="189"/>
    </row>
    <row r="24" spans="1:17" s="188" customFormat="1" x14ac:dyDescent="0.25">
      <c r="J24" s="238"/>
      <c r="L24" s="189"/>
      <c r="N24" s="189"/>
      <c r="P24" s="189"/>
      <c r="Q24" s="189"/>
    </row>
    <row r="25" spans="1:17" s="188" customFormat="1" x14ac:dyDescent="0.25">
      <c r="J25" s="238"/>
      <c r="L25" s="189"/>
      <c r="N25" s="189"/>
      <c r="P25" s="189"/>
      <c r="Q25" s="189"/>
    </row>
    <row r="26" spans="1:17" s="188" customFormat="1" x14ac:dyDescent="0.25">
      <c r="J26" s="238"/>
      <c r="L26" s="189"/>
      <c r="N26" s="189"/>
      <c r="P26" s="189"/>
      <c r="Q26" s="189"/>
    </row>
    <row r="27" spans="1:17" s="188" customFormat="1" x14ac:dyDescent="0.25">
      <c r="J27" s="238"/>
      <c r="L27" s="189"/>
      <c r="N27" s="189"/>
      <c r="P27" s="189"/>
      <c r="Q27" s="189"/>
    </row>
    <row r="28" spans="1:17" s="188" customFormat="1" x14ac:dyDescent="0.25">
      <c r="J28" s="238"/>
      <c r="L28" s="189"/>
      <c r="N28" s="189"/>
      <c r="P28" s="189"/>
      <c r="Q28" s="189"/>
    </row>
    <row r="29" spans="1:17" s="188" customFormat="1" x14ac:dyDescent="0.25">
      <c r="J29" s="238"/>
      <c r="L29" s="189"/>
      <c r="N29" s="189"/>
      <c r="P29" s="189"/>
      <c r="Q29" s="189"/>
    </row>
    <row r="30" spans="1:17" s="188" customFormat="1" x14ac:dyDescent="0.25">
      <c r="J30" s="238"/>
      <c r="L30" s="189"/>
      <c r="N30" s="189"/>
      <c r="P30" s="189"/>
      <c r="Q30" s="189"/>
    </row>
    <row r="31" spans="1:17" s="188" customFormat="1" x14ac:dyDescent="0.25">
      <c r="J31" s="238"/>
      <c r="L31" s="189"/>
      <c r="N31" s="189"/>
      <c r="P31" s="189"/>
      <c r="Q31" s="189"/>
    </row>
    <row r="32" spans="1:17" s="188" customFormat="1" x14ac:dyDescent="0.25">
      <c r="J32" s="238"/>
      <c r="L32" s="189"/>
      <c r="N32" s="189"/>
      <c r="P32" s="189"/>
      <c r="Q32" s="189"/>
    </row>
    <row r="33" spans="10:17" s="188" customFormat="1" x14ac:dyDescent="0.25">
      <c r="J33" s="238"/>
      <c r="L33" s="189"/>
      <c r="N33" s="189"/>
      <c r="P33" s="189"/>
      <c r="Q33" s="189"/>
    </row>
    <row r="34" spans="10:17" s="188" customFormat="1" x14ac:dyDescent="0.25">
      <c r="J34" s="238"/>
      <c r="L34" s="189"/>
      <c r="N34" s="189"/>
      <c r="P34" s="189"/>
      <c r="Q34" s="189"/>
    </row>
    <row r="35" spans="10:17" s="188" customFormat="1" x14ac:dyDescent="0.25">
      <c r="J35" s="238"/>
      <c r="L35" s="189"/>
      <c r="N35" s="189"/>
      <c r="P35" s="189"/>
      <c r="Q35" s="189"/>
    </row>
    <row r="36" spans="10:17" s="188" customFormat="1" x14ac:dyDescent="0.25">
      <c r="J36" s="238"/>
      <c r="L36" s="189"/>
      <c r="N36" s="189"/>
      <c r="P36" s="189"/>
      <c r="Q36" s="189"/>
    </row>
    <row r="37" spans="10:17" s="188" customFormat="1" x14ac:dyDescent="0.25">
      <c r="J37" s="238"/>
      <c r="L37" s="189"/>
      <c r="N37" s="189"/>
      <c r="P37" s="189"/>
      <c r="Q37" s="189"/>
    </row>
    <row r="38" spans="10:17" s="188" customFormat="1" x14ac:dyDescent="0.25">
      <c r="J38" s="238"/>
      <c r="L38" s="189"/>
      <c r="N38" s="189"/>
      <c r="P38" s="189"/>
      <c r="Q38" s="189"/>
    </row>
    <row r="39" spans="10:17" s="188" customFormat="1" x14ac:dyDescent="0.25">
      <c r="J39" s="238"/>
      <c r="L39" s="189"/>
      <c r="N39" s="189"/>
      <c r="P39" s="189"/>
      <c r="Q39" s="189"/>
    </row>
    <row r="40" spans="10:17" s="188" customFormat="1" x14ac:dyDescent="0.25">
      <c r="J40" s="238"/>
      <c r="L40" s="189"/>
      <c r="N40" s="189"/>
      <c r="P40" s="189"/>
      <c r="Q40" s="189"/>
    </row>
    <row r="41" spans="10:17" s="188" customFormat="1" x14ac:dyDescent="0.25">
      <c r="J41" s="238"/>
      <c r="L41" s="189"/>
      <c r="N41" s="189"/>
      <c r="P41" s="189"/>
      <c r="Q41" s="189"/>
    </row>
    <row r="42" spans="10:17" s="188" customFormat="1" x14ac:dyDescent="0.25">
      <c r="J42" s="238"/>
      <c r="L42" s="189"/>
      <c r="N42" s="189"/>
      <c r="P42" s="189"/>
      <c r="Q42" s="189"/>
    </row>
    <row r="43" spans="10:17" s="188" customFormat="1" x14ac:dyDescent="0.25">
      <c r="J43" s="238"/>
      <c r="L43" s="189"/>
      <c r="N43" s="189"/>
      <c r="P43" s="189"/>
      <c r="Q43" s="189"/>
    </row>
    <row r="44" spans="10:17" s="188" customFormat="1" x14ac:dyDescent="0.25">
      <c r="J44" s="238"/>
      <c r="L44" s="189"/>
      <c r="N44" s="189"/>
      <c r="P44" s="189"/>
      <c r="Q44" s="189"/>
    </row>
    <row r="45" spans="10:17" s="188" customFormat="1" x14ac:dyDescent="0.25">
      <c r="J45" s="238"/>
      <c r="L45" s="189"/>
      <c r="N45" s="189"/>
      <c r="P45" s="189"/>
      <c r="Q45" s="189"/>
    </row>
    <row r="46" spans="10:17" s="188" customFormat="1" x14ac:dyDescent="0.25">
      <c r="J46" s="238"/>
      <c r="L46" s="189"/>
      <c r="N46" s="189"/>
      <c r="P46" s="189"/>
      <c r="Q46" s="189"/>
    </row>
    <row r="47" spans="10:17" s="188" customFormat="1" x14ac:dyDescent="0.25">
      <c r="J47" s="238"/>
      <c r="L47" s="189"/>
      <c r="N47" s="189"/>
      <c r="P47" s="189"/>
      <c r="Q47" s="189"/>
    </row>
    <row r="48" spans="10:17" s="188" customFormat="1" x14ac:dyDescent="0.25">
      <c r="J48" s="238"/>
      <c r="L48" s="189"/>
      <c r="N48" s="189"/>
      <c r="P48" s="189"/>
      <c r="Q48" s="189"/>
    </row>
    <row r="49" spans="10:17" s="188" customFormat="1" x14ac:dyDescent="0.25">
      <c r="J49" s="238"/>
      <c r="L49" s="189"/>
      <c r="N49" s="189"/>
      <c r="P49" s="189"/>
      <c r="Q49" s="189"/>
    </row>
    <row r="50" spans="10:17" s="188" customFormat="1" x14ac:dyDescent="0.25">
      <c r="J50" s="238"/>
      <c r="L50" s="189"/>
      <c r="N50" s="189"/>
      <c r="P50" s="189"/>
      <c r="Q50" s="189"/>
    </row>
    <row r="51" spans="10:17" s="188" customFormat="1" x14ac:dyDescent="0.25">
      <c r="J51" s="238"/>
      <c r="L51" s="189"/>
      <c r="N51" s="189"/>
      <c r="P51" s="189"/>
      <c r="Q51" s="189"/>
    </row>
    <row r="52" spans="10:17" s="188" customFormat="1" x14ac:dyDescent="0.25">
      <c r="J52" s="238"/>
      <c r="L52" s="189"/>
      <c r="N52" s="189"/>
      <c r="P52" s="189"/>
      <c r="Q52" s="189"/>
    </row>
    <row r="53" spans="10:17" s="188" customFormat="1" x14ac:dyDescent="0.25">
      <c r="J53" s="238"/>
      <c r="L53" s="189"/>
      <c r="N53" s="189"/>
      <c r="P53" s="189"/>
      <c r="Q53" s="189"/>
    </row>
    <row r="54" spans="10:17" s="188" customFormat="1" x14ac:dyDescent="0.25">
      <c r="J54" s="238"/>
      <c r="L54" s="189"/>
      <c r="N54" s="189"/>
      <c r="P54" s="189"/>
      <c r="Q54" s="189"/>
    </row>
    <row r="55" spans="10:17" s="188" customFormat="1" x14ac:dyDescent="0.25">
      <c r="J55" s="238"/>
      <c r="L55" s="189"/>
      <c r="N55" s="189"/>
      <c r="P55" s="189"/>
      <c r="Q55" s="189"/>
    </row>
    <row r="56" spans="10:17" s="188" customFormat="1" x14ac:dyDescent="0.25">
      <c r="J56" s="238"/>
      <c r="L56" s="189"/>
      <c r="N56" s="189"/>
      <c r="P56" s="189"/>
      <c r="Q56" s="189"/>
    </row>
    <row r="57" spans="10:17" s="188" customFormat="1" x14ac:dyDescent="0.25">
      <c r="J57" s="238"/>
      <c r="L57" s="189"/>
      <c r="N57" s="189"/>
      <c r="P57" s="189"/>
      <c r="Q57" s="189"/>
    </row>
    <row r="58" spans="10:17" s="188" customFormat="1" x14ac:dyDescent="0.25">
      <c r="J58" s="238"/>
      <c r="L58" s="189"/>
      <c r="N58" s="189"/>
      <c r="P58" s="189"/>
      <c r="Q58" s="189"/>
    </row>
    <row r="59" spans="10:17" s="188" customFormat="1" x14ac:dyDescent="0.25">
      <c r="J59" s="238"/>
      <c r="L59" s="189"/>
      <c r="N59" s="189"/>
      <c r="P59" s="189"/>
      <c r="Q59" s="189"/>
    </row>
    <row r="60" spans="10:17" s="188" customFormat="1" x14ac:dyDescent="0.25">
      <c r="J60" s="238"/>
      <c r="L60" s="189"/>
      <c r="N60" s="189"/>
      <c r="P60" s="189"/>
      <c r="Q60" s="189"/>
    </row>
    <row r="61" spans="10:17" s="188" customFormat="1" x14ac:dyDescent="0.25">
      <c r="J61" s="238"/>
      <c r="L61" s="189"/>
      <c r="N61" s="189"/>
      <c r="P61" s="189"/>
      <c r="Q61" s="189"/>
    </row>
    <row r="62" spans="10:17" s="188" customFormat="1" x14ac:dyDescent="0.25">
      <c r="J62" s="238"/>
      <c r="L62" s="189"/>
      <c r="N62" s="189"/>
      <c r="P62" s="189"/>
      <c r="Q62" s="189"/>
    </row>
    <row r="63" spans="10:17" s="188" customFormat="1" x14ac:dyDescent="0.25">
      <c r="J63" s="238"/>
      <c r="L63" s="189"/>
      <c r="N63" s="189"/>
      <c r="P63" s="189"/>
      <c r="Q63" s="189"/>
    </row>
    <row r="64" spans="10:17" s="188" customFormat="1" x14ac:dyDescent="0.25">
      <c r="J64" s="238"/>
      <c r="L64" s="189"/>
      <c r="N64" s="189"/>
      <c r="P64" s="189"/>
      <c r="Q64" s="189"/>
    </row>
    <row r="65" spans="10:17" s="188" customFormat="1" x14ac:dyDescent="0.25">
      <c r="J65" s="238"/>
      <c r="L65" s="189"/>
      <c r="N65" s="189"/>
      <c r="P65" s="189"/>
      <c r="Q65" s="189"/>
    </row>
    <row r="66" spans="10:17" s="188" customFormat="1" x14ac:dyDescent="0.25">
      <c r="J66" s="238"/>
      <c r="L66" s="189"/>
      <c r="N66" s="189"/>
      <c r="P66" s="189"/>
      <c r="Q66" s="189"/>
    </row>
    <row r="67" spans="10:17" s="188" customFormat="1" x14ac:dyDescent="0.25">
      <c r="J67" s="238"/>
      <c r="L67" s="189"/>
      <c r="N67" s="189"/>
      <c r="P67" s="189"/>
      <c r="Q67" s="189"/>
    </row>
    <row r="68" spans="10:17" s="188" customFormat="1" x14ac:dyDescent="0.25">
      <c r="J68" s="238"/>
      <c r="L68" s="189"/>
      <c r="N68" s="189"/>
      <c r="P68" s="189"/>
      <c r="Q68" s="189"/>
    </row>
    <row r="69" spans="10:17" s="188" customFormat="1" x14ac:dyDescent="0.25">
      <c r="J69" s="238"/>
      <c r="L69" s="189"/>
      <c r="N69" s="189"/>
      <c r="P69" s="189"/>
      <c r="Q69" s="189"/>
    </row>
    <row r="70" spans="10:17" s="188" customFormat="1" x14ac:dyDescent="0.25">
      <c r="J70" s="238"/>
      <c r="L70" s="189"/>
      <c r="N70" s="189"/>
      <c r="P70" s="189"/>
      <c r="Q70" s="189"/>
    </row>
    <row r="71" spans="10:17" s="188" customFormat="1" x14ac:dyDescent="0.25">
      <c r="J71" s="238"/>
      <c r="L71" s="189"/>
      <c r="N71" s="189"/>
      <c r="P71" s="189"/>
      <c r="Q71" s="189"/>
    </row>
    <row r="72" spans="10:17" s="188" customFormat="1" x14ac:dyDescent="0.25">
      <c r="J72" s="238"/>
      <c r="L72" s="189"/>
      <c r="N72" s="189"/>
      <c r="P72" s="189"/>
      <c r="Q72" s="189"/>
    </row>
    <row r="73" spans="10:17" s="188" customFormat="1" x14ac:dyDescent="0.25">
      <c r="J73" s="238"/>
      <c r="L73" s="189"/>
      <c r="N73" s="189"/>
      <c r="P73" s="189"/>
      <c r="Q73" s="189"/>
    </row>
    <row r="74" spans="10:17" s="188" customFormat="1" x14ac:dyDescent="0.25">
      <c r="J74" s="238"/>
      <c r="L74" s="189"/>
      <c r="N74" s="189"/>
      <c r="P74" s="189"/>
      <c r="Q74" s="189"/>
    </row>
    <row r="75" spans="10:17" s="188" customFormat="1" x14ac:dyDescent="0.25">
      <c r="J75" s="238"/>
      <c r="L75" s="189"/>
      <c r="N75" s="189"/>
      <c r="P75" s="189"/>
      <c r="Q75" s="189"/>
    </row>
    <row r="76" spans="10:17" s="188" customFormat="1" x14ac:dyDescent="0.25">
      <c r="J76" s="238"/>
      <c r="L76" s="189"/>
      <c r="N76" s="189"/>
      <c r="P76" s="189"/>
      <c r="Q76" s="189"/>
    </row>
    <row r="77" spans="10:17" s="188" customFormat="1" x14ac:dyDescent="0.25">
      <c r="J77" s="238"/>
      <c r="L77" s="189"/>
      <c r="N77" s="189"/>
      <c r="P77" s="189"/>
      <c r="Q77" s="189"/>
    </row>
    <row r="78" spans="10:17" s="188" customFormat="1" x14ac:dyDescent="0.25">
      <c r="J78" s="238"/>
      <c r="L78" s="189"/>
      <c r="N78" s="189"/>
      <c r="P78" s="189"/>
      <c r="Q78" s="189"/>
    </row>
    <row r="79" spans="10:17" s="188" customFormat="1" x14ac:dyDescent="0.25">
      <c r="J79" s="238"/>
      <c r="L79" s="189"/>
      <c r="N79" s="189"/>
      <c r="P79" s="189"/>
      <c r="Q79" s="189"/>
    </row>
    <row r="80" spans="10:17" s="188" customFormat="1" x14ac:dyDescent="0.25">
      <c r="J80" s="238"/>
      <c r="L80" s="189"/>
      <c r="N80" s="189"/>
      <c r="P80" s="189"/>
      <c r="Q80" s="189"/>
    </row>
    <row r="81" spans="10:17" s="188" customFormat="1" x14ac:dyDescent="0.25">
      <c r="J81" s="238"/>
      <c r="L81" s="189"/>
      <c r="N81" s="189"/>
      <c r="P81" s="189"/>
      <c r="Q81" s="189"/>
    </row>
    <row r="82" spans="10:17" s="188" customFormat="1" x14ac:dyDescent="0.25">
      <c r="J82" s="238"/>
      <c r="L82" s="189"/>
      <c r="N82" s="189"/>
      <c r="P82" s="189"/>
      <c r="Q82" s="189"/>
    </row>
    <row r="83" spans="10:17" s="188" customFormat="1" x14ac:dyDescent="0.25">
      <c r="J83" s="238"/>
      <c r="L83" s="189"/>
      <c r="N83" s="189"/>
      <c r="P83" s="189"/>
      <c r="Q83" s="189"/>
    </row>
    <row r="84" spans="10:17" s="188" customFormat="1" x14ac:dyDescent="0.25">
      <c r="J84" s="238"/>
      <c r="L84" s="189"/>
      <c r="N84" s="189"/>
      <c r="P84" s="189"/>
      <c r="Q84" s="189"/>
    </row>
    <row r="85" spans="10:17" s="188" customFormat="1" x14ac:dyDescent="0.25">
      <c r="J85" s="238"/>
      <c r="L85" s="189"/>
      <c r="N85" s="189"/>
      <c r="P85" s="189"/>
      <c r="Q85" s="189"/>
    </row>
    <row r="86" spans="10:17" s="188" customFormat="1" x14ac:dyDescent="0.25">
      <c r="J86" s="238"/>
      <c r="L86" s="189"/>
      <c r="N86" s="189"/>
      <c r="P86" s="189"/>
      <c r="Q86" s="189"/>
    </row>
    <row r="87" spans="10:17" s="188" customFormat="1" x14ac:dyDescent="0.25">
      <c r="J87" s="238"/>
      <c r="L87" s="189"/>
      <c r="N87" s="189"/>
      <c r="P87" s="189"/>
      <c r="Q87" s="189"/>
    </row>
    <row r="88" spans="10:17" s="188" customFormat="1" x14ac:dyDescent="0.25">
      <c r="J88" s="238"/>
      <c r="L88" s="189"/>
      <c r="N88" s="189"/>
      <c r="P88" s="189"/>
      <c r="Q88" s="189"/>
    </row>
    <row r="89" spans="10:17" s="188" customFormat="1" x14ac:dyDescent="0.25">
      <c r="J89" s="238"/>
      <c r="L89" s="189"/>
      <c r="N89" s="189"/>
      <c r="P89" s="189"/>
      <c r="Q89" s="189"/>
    </row>
    <row r="90" spans="10:17" s="188" customFormat="1" x14ac:dyDescent="0.25">
      <c r="J90" s="238"/>
      <c r="L90" s="189"/>
      <c r="N90" s="189"/>
      <c r="P90" s="189"/>
      <c r="Q90" s="189"/>
    </row>
    <row r="91" spans="10:17" s="188" customFormat="1" x14ac:dyDescent="0.25">
      <c r="J91" s="238"/>
      <c r="L91" s="189"/>
      <c r="N91" s="189"/>
      <c r="P91" s="189"/>
      <c r="Q91" s="189"/>
    </row>
    <row r="92" spans="10:17" s="188" customFormat="1" x14ac:dyDescent="0.25">
      <c r="J92" s="238"/>
      <c r="L92" s="189"/>
      <c r="N92" s="189"/>
      <c r="P92" s="189"/>
      <c r="Q92" s="189"/>
    </row>
    <row r="93" spans="10:17" s="188" customFormat="1" x14ac:dyDescent="0.25">
      <c r="J93" s="238"/>
      <c r="L93" s="189"/>
      <c r="N93" s="189"/>
      <c r="P93" s="189"/>
      <c r="Q93" s="189"/>
    </row>
    <row r="94" spans="10:17" s="188" customFormat="1" x14ac:dyDescent="0.25">
      <c r="J94" s="238"/>
      <c r="L94" s="189"/>
      <c r="N94" s="189"/>
      <c r="P94" s="189"/>
      <c r="Q94" s="189"/>
    </row>
    <row r="95" spans="10:17" s="188" customFormat="1" x14ac:dyDescent="0.25">
      <c r="J95" s="238"/>
      <c r="L95" s="189"/>
      <c r="N95" s="189"/>
      <c r="P95" s="189"/>
      <c r="Q95" s="189"/>
    </row>
    <row r="96" spans="10:17" s="188" customFormat="1" x14ac:dyDescent="0.25">
      <c r="J96" s="238"/>
      <c r="L96" s="189"/>
      <c r="N96" s="189"/>
      <c r="P96" s="189"/>
      <c r="Q96" s="189"/>
    </row>
    <row r="97" spans="10:17" s="188" customFormat="1" x14ac:dyDescent="0.25">
      <c r="J97" s="238"/>
      <c r="L97" s="189"/>
      <c r="N97" s="189"/>
      <c r="P97" s="189"/>
      <c r="Q97" s="189"/>
    </row>
    <row r="98" spans="10:17" s="188" customFormat="1" x14ac:dyDescent="0.25">
      <c r="J98" s="238"/>
      <c r="L98" s="189"/>
      <c r="N98" s="189"/>
      <c r="P98" s="189"/>
      <c r="Q98" s="189"/>
    </row>
    <row r="99" spans="10:17" s="188" customFormat="1" x14ac:dyDescent="0.25">
      <c r="J99" s="238"/>
      <c r="L99" s="189"/>
      <c r="N99" s="189"/>
      <c r="P99" s="189"/>
      <c r="Q99" s="189"/>
    </row>
    <row r="100" spans="10:17" s="188" customFormat="1" x14ac:dyDescent="0.25">
      <c r="J100" s="238"/>
      <c r="L100" s="189"/>
      <c r="N100" s="189"/>
      <c r="P100" s="189"/>
      <c r="Q100" s="189"/>
    </row>
    <row r="101" spans="10:17" s="188" customFormat="1" x14ac:dyDescent="0.25">
      <c r="J101" s="238"/>
      <c r="L101" s="189"/>
      <c r="N101" s="189"/>
      <c r="P101" s="189"/>
      <c r="Q101" s="189"/>
    </row>
    <row r="102" spans="10:17" s="188" customFormat="1" x14ac:dyDescent="0.25">
      <c r="J102" s="238"/>
      <c r="L102" s="189"/>
      <c r="N102" s="189"/>
      <c r="P102" s="189"/>
      <c r="Q102" s="189"/>
    </row>
    <row r="103" spans="10:17" s="188" customFormat="1" x14ac:dyDescent="0.25">
      <c r="J103" s="238"/>
      <c r="L103" s="189"/>
      <c r="N103" s="189"/>
      <c r="P103" s="189"/>
      <c r="Q103" s="189"/>
    </row>
    <row r="104" spans="10:17" s="188" customFormat="1" x14ac:dyDescent="0.25">
      <c r="J104" s="238"/>
      <c r="L104" s="189"/>
      <c r="N104" s="189"/>
      <c r="P104" s="189"/>
      <c r="Q104" s="189"/>
    </row>
    <row r="105" spans="10:17" s="188" customFormat="1" x14ac:dyDescent="0.25">
      <c r="J105" s="238"/>
      <c r="L105" s="189"/>
      <c r="N105" s="189"/>
      <c r="P105" s="189"/>
      <c r="Q105" s="189"/>
    </row>
    <row r="106" spans="10:17" s="188" customFormat="1" x14ac:dyDescent="0.25">
      <c r="J106" s="238"/>
      <c r="L106" s="189"/>
      <c r="N106" s="189"/>
      <c r="P106" s="189"/>
      <c r="Q106" s="189"/>
    </row>
    <row r="107" spans="10:17" s="188" customFormat="1" x14ac:dyDescent="0.25">
      <c r="J107" s="238"/>
      <c r="L107" s="189"/>
      <c r="N107" s="189"/>
      <c r="P107" s="189"/>
      <c r="Q107" s="189"/>
    </row>
    <row r="108" spans="10:17" s="188" customFormat="1" x14ac:dyDescent="0.25">
      <c r="J108" s="238"/>
      <c r="L108" s="189"/>
      <c r="N108" s="189"/>
      <c r="P108" s="189"/>
      <c r="Q108" s="189"/>
    </row>
    <row r="109" spans="10:17" s="188" customFormat="1" x14ac:dyDescent="0.25">
      <c r="J109" s="238"/>
      <c r="L109" s="189"/>
      <c r="N109" s="189"/>
      <c r="P109" s="189"/>
      <c r="Q109" s="189"/>
    </row>
    <row r="110" spans="10:17" s="188" customFormat="1" x14ac:dyDescent="0.25">
      <c r="J110" s="238"/>
      <c r="L110" s="189"/>
      <c r="N110" s="189"/>
      <c r="P110" s="189"/>
      <c r="Q110" s="189"/>
    </row>
    <row r="111" spans="10:17" s="188" customFormat="1" x14ac:dyDescent="0.25">
      <c r="J111" s="238"/>
      <c r="L111" s="189"/>
      <c r="N111" s="189"/>
      <c r="P111" s="189"/>
      <c r="Q111" s="189"/>
    </row>
    <row r="112" spans="10:17" s="188" customFormat="1" x14ac:dyDescent="0.25">
      <c r="J112" s="238"/>
      <c r="L112" s="189"/>
      <c r="N112" s="189"/>
      <c r="P112" s="189"/>
      <c r="Q112" s="189"/>
    </row>
    <row r="113" spans="10:17" s="188" customFormat="1" x14ac:dyDescent="0.25">
      <c r="J113" s="238"/>
      <c r="L113" s="189"/>
      <c r="N113" s="189"/>
      <c r="P113" s="189"/>
      <c r="Q113" s="189"/>
    </row>
    <row r="114" spans="10:17" s="188" customFormat="1" x14ac:dyDescent="0.25">
      <c r="J114" s="238"/>
      <c r="L114" s="189"/>
      <c r="N114" s="189"/>
      <c r="P114" s="189"/>
      <c r="Q114" s="189"/>
    </row>
    <row r="115" spans="10:17" s="188" customFormat="1" x14ac:dyDescent="0.25">
      <c r="J115" s="238"/>
      <c r="L115" s="189"/>
      <c r="N115" s="189"/>
      <c r="P115" s="189"/>
      <c r="Q115" s="189"/>
    </row>
    <row r="116" spans="10:17" s="188" customFormat="1" x14ac:dyDescent="0.25">
      <c r="J116" s="238"/>
      <c r="L116" s="189"/>
      <c r="N116" s="189"/>
      <c r="P116" s="189"/>
      <c r="Q116" s="189"/>
    </row>
    <row r="117" spans="10:17" s="188" customFormat="1" x14ac:dyDescent="0.25">
      <c r="J117" s="238"/>
      <c r="L117" s="189"/>
      <c r="N117" s="189"/>
      <c r="P117" s="189"/>
      <c r="Q117" s="189"/>
    </row>
    <row r="118" spans="10:17" s="188" customFormat="1" x14ac:dyDescent="0.25">
      <c r="J118" s="238"/>
      <c r="L118" s="189"/>
      <c r="N118" s="189"/>
      <c r="P118" s="189"/>
      <c r="Q118" s="189"/>
    </row>
    <row r="119" spans="10:17" s="188" customFormat="1" x14ac:dyDescent="0.25">
      <c r="J119" s="238"/>
      <c r="L119" s="189"/>
      <c r="N119" s="189"/>
      <c r="P119" s="189"/>
      <c r="Q119" s="189"/>
    </row>
    <row r="120" spans="10:17" s="188" customFormat="1" x14ac:dyDescent="0.25">
      <c r="J120" s="238"/>
      <c r="L120" s="189"/>
      <c r="N120" s="189"/>
      <c r="P120" s="189"/>
      <c r="Q120" s="189"/>
    </row>
    <row r="121" spans="10:17" s="188" customFormat="1" x14ac:dyDescent="0.25">
      <c r="J121" s="238"/>
      <c r="L121" s="189"/>
      <c r="N121" s="189"/>
      <c r="P121" s="189"/>
      <c r="Q121" s="189"/>
    </row>
  </sheetData>
  <mergeCells count="4">
    <mergeCell ref="G10:H10"/>
    <mergeCell ref="L10:M10"/>
    <mergeCell ref="C11:C12"/>
    <mergeCell ref="C16:F16"/>
  </mergeCells>
  <pageMargins left="0.51181102362204722" right="0.51181102362204722" top="0.78740157480314965" bottom="0.78740157480314965" header="0.31496062992125984" footer="0.31496062992125984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768D-27EE-4279-B9C4-4193B6FF941E}">
  <sheetPr>
    <tabColor theme="1"/>
  </sheetPr>
  <dimension ref="B1:K15"/>
  <sheetViews>
    <sheetView showGridLines="0" zoomScaleNormal="100" workbookViewId="0">
      <selection activeCell="G21" sqref="G21"/>
    </sheetView>
  </sheetViews>
  <sheetFormatPr defaultColWidth="8.85546875" defaultRowHeight="13.5" x14ac:dyDescent="0.25"/>
  <cols>
    <col min="1" max="1" width="2.42578125" style="258" customWidth="1"/>
    <col min="2" max="2" width="13.85546875" style="258" customWidth="1"/>
    <col min="3" max="3" width="29.42578125" style="258" customWidth="1"/>
    <col min="4" max="4" width="17.7109375" style="258" bestFit="1" customWidth="1"/>
    <col min="5" max="5" width="10.5703125" style="269" bestFit="1" customWidth="1"/>
    <col min="6" max="6" width="16.28515625" style="258" bestFit="1" customWidth="1"/>
    <col min="7" max="7" width="16.28515625" style="269" bestFit="1" customWidth="1"/>
    <col min="8" max="8" width="11.140625" style="258" customWidth="1"/>
    <col min="9" max="9" width="18.5703125" style="258" bestFit="1" customWidth="1"/>
    <col min="10" max="10" width="13.42578125" style="258" bestFit="1" customWidth="1"/>
    <col min="11" max="11" width="10.85546875" style="258" bestFit="1" customWidth="1"/>
    <col min="12" max="16384" width="8.85546875" style="258"/>
  </cols>
  <sheetData>
    <row r="1" spans="2:11" s="257" customFormat="1" ht="9" customHeight="1" x14ac:dyDescent="0.25">
      <c r="B1" s="256"/>
      <c r="C1" s="256"/>
      <c r="D1" s="256"/>
      <c r="E1" s="256"/>
      <c r="F1" s="256"/>
      <c r="G1" s="256"/>
    </row>
    <row r="2" spans="2:11" ht="34.5" customHeight="1" x14ac:dyDescent="0.25">
      <c r="B2" s="396" t="s">
        <v>158</v>
      </c>
      <c r="C2" s="397"/>
      <c r="D2" s="397"/>
      <c r="E2" s="397"/>
      <c r="F2" s="397"/>
      <c r="G2" s="397"/>
      <c r="H2" s="397"/>
      <c r="I2" s="397"/>
    </row>
    <row r="3" spans="2:11" ht="21" customHeight="1" x14ac:dyDescent="0.25">
      <c r="B3" s="396"/>
      <c r="C3" s="397"/>
      <c r="D3" s="397"/>
      <c r="E3" s="397"/>
      <c r="F3" s="397"/>
      <c r="G3" s="397"/>
      <c r="H3" s="397"/>
      <c r="I3" s="397"/>
    </row>
    <row r="4" spans="2:11" ht="6.75" customHeight="1" x14ac:dyDescent="0.25">
      <c r="B4" s="396"/>
      <c r="C4" s="397"/>
      <c r="D4" s="397"/>
      <c r="E4" s="397"/>
      <c r="F4" s="397"/>
      <c r="G4" s="397"/>
      <c r="H4" s="397"/>
      <c r="I4" s="397"/>
    </row>
    <row r="5" spans="2:11" ht="7.5" customHeight="1" x14ac:dyDescent="0.25">
      <c r="B5" s="259"/>
      <c r="C5" s="259"/>
      <c r="D5" s="259"/>
      <c r="E5" s="260"/>
      <c r="F5" s="261"/>
      <c r="G5" s="260"/>
    </row>
    <row r="6" spans="2:11" ht="31.5" customHeight="1" x14ac:dyDescent="0.25">
      <c r="B6" s="270" t="s">
        <v>130</v>
      </c>
      <c r="C6" s="271" t="s">
        <v>9</v>
      </c>
      <c r="D6" s="271" t="s">
        <v>131</v>
      </c>
      <c r="E6" s="272" t="s">
        <v>132</v>
      </c>
      <c r="F6" s="271" t="s">
        <v>133</v>
      </c>
      <c r="G6" s="272" t="s">
        <v>134</v>
      </c>
      <c r="H6" s="273" t="s">
        <v>135</v>
      </c>
      <c r="I6" s="273" t="s">
        <v>136</v>
      </c>
    </row>
    <row r="7" spans="2:11" ht="33" customHeight="1" x14ac:dyDescent="0.25">
      <c r="B7" s="398" t="s">
        <v>157</v>
      </c>
      <c r="C7" s="262" t="s">
        <v>137</v>
      </c>
      <c r="D7" s="263">
        <f>GO!J57+GO!J58</f>
        <v>1049737.875</v>
      </c>
      <c r="E7" s="264">
        <f>F7/D7%-100</f>
        <v>-70</v>
      </c>
      <c r="F7" s="265">
        <f>GO!M57+GO!M58</f>
        <v>314921.36249999999</v>
      </c>
      <c r="G7" s="265">
        <f>F7*0.8</f>
        <v>251937.09</v>
      </c>
      <c r="H7" s="401">
        <v>6</v>
      </c>
      <c r="I7" s="266">
        <f>G7*H7</f>
        <v>1511622.54</v>
      </c>
    </row>
    <row r="8" spans="2:11" ht="33" customHeight="1" x14ac:dyDescent="0.25">
      <c r="B8" s="399"/>
      <c r="C8" s="262" t="s">
        <v>138</v>
      </c>
      <c r="D8" s="263">
        <f>GO!J59</f>
        <v>291923</v>
      </c>
      <c r="E8" s="264">
        <f>F8/D8%-100</f>
        <v>-70</v>
      </c>
      <c r="F8" s="265">
        <f>GO!M59</f>
        <v>87576.900000000023</v>
      </c>
      <c r="G8" s="265">
        <f>F8*0.8</f>
        <v>70061.520000000019</v>
      </c>
      <c r="H8" s="401"/>
      <c r="I8" s="266">
        <f>G8*H7</f>
        <v>420369.12000000011</v>
      </c>
    </row>
    <row r="9" spans="2:11" ht="33" customHeight="1" x14ac:dyDescent="0.25">
      <c r="B9" s="399"/>
      <c r="C9" s="267" t="s">
        <v>139</v>
      </c>
      <c r="D9" s="402"/>
      <c r="E9" s="403"/>
      <c r="F9" s="265">
        <f>(GO!M25+GO!M26+GO!M27+GO!M32)*5%</f>
        <v>4378.8450000000012</v>
      </c>
      <c r="G9" s="266">
        <f>F9*0.8</f>
        <v>3503.0760000000009</v>
      </c>
      <c r="H9" s="401"/>
      <c r="I9" s="266">
        <f>G9*H7</f>
        <v>21018.456000000006</v>
      </c>
      <c r="J9" s="268"/>
      <c r="K9" s="268"/>
    </row>
    <row r="10" spans="2:11" ht="33" customHeight="1" x14ac:dyDescent="0.25">
      <c r="B10" s="400"/>
      <c r="C10" s="262" t="s">
        <v>164</v>
      </c>
      <c r="D10" s="276">
        <f>'MTP GO'!N15</f>
        <v>286369.84499999997</v>
      </c>
      <c r="E10" s="264">
        <f>F10/D10%-100</f>
        <v>-88.595222028352879</v>
      </c>
      <c r="F10" s="265">
        <f>'MTP GO'!Q15</f>
        <v>32659.845000000001</v>
      </c>
      <c r="G10" s="265">
        <f>F10*0.8</f>
        <v>26127.876000000004</v>
      </c>
      <c r="H10" s="401"/>
      <c r="I10" s="266">
        <f>G10*H7</f>
        <v>156767.25600000002</v>
      </c>
    </row>
    <row r="11" spans="2:11" ht="23.25" customHeight="1" x14ac:dyDescent="0.25">
      <c r="B11" s="404" t="s">
        <v>159</v>
      </c>
      <c r="C11" s="405"/>
      <c r="D11" s="274">
        <f>SUM(D7:D10)</f>
        <v>1628030.72</v>
      </c>
      <c r="E11" s="275">
        <f>F11/D11%-100</f>
        <v>-73.001925141805671</v>
      </c>
      <c r="F11" s="274">
        <f>SUM(F7:F10)</f>
        <v>439536.95250000001</v>
      </c>
      <c r="G11" s="274">
        <f>SUM(G7:G10)</f>
        <v>351629.56199999998</v>
      </c>
      <c r="H11" s="274"/>
      <c r="I11" s="274">
        <f>SUM(I7:I10)</f>
        <v>2109777.372</v>
      </c>
      <c r="J11" s="268"/>
    </row>
    <row r="12" spans="2:11" ht="12" customHeight="1" x14ac:dyDescent="0.25">
      <c r="E12" s="258"/>
      <c r="G12" s="258"/>
      <c r="H12" s="268"/>
      <c r="I12" s="268"/>
    </row>
    <row r="13" spans="2:11" ht="31.5" customHeight="1" x14ac:dyDescent="0.25">
      <c r="B13" s="387" t="s">
        <v>165</v>
      </c>
      <c r="C13" s="387"/>
      <c r="D13" s="387"/>
      <c r="E13" s="387"/>
      <c r="F13" s="387"/>
      <c r="G13" s="387"/>
      <c r="H13" s="387"/>
      <c r="I13" s="387"/>
    </row>
    <row r="14" spans="2:11" ht="15" customHeight="1" x14ac:dyDescent="0.25">
      <c r="B14" s="392" t="s">
        <v>9</v>
      </c>
      <c r="C14" s="393"/>
      <c r="D14" s="391" t="s">
        <v>171</v>
      </c>
      <c r="E14" s="391"/>
      <c r="F14" s="391"/>
      <c r="G14" s="391"/>
      <c r="H14" s="306" t="s">
        <v>135</v>
      </c>
      <c r="I14" s="306" t="s">
        <v>136</v>
      </c>
    </row>
    <row r="15" spans="2:11" ht="33" customHeight="1" x14ac:dyDescent="0.25">
      <c r="B15" s="394" t="s">
        <v>165</v>
      </c>
      <c r="C15" s="395"/>
      <c r="D15" s="388">
        <f>GO!M63</f>
        <v>5508</v>
      </c>
      <c r="E15" s="389"/>
      <c r="F15" s="389"/>
      <c r="G15" s="390"/>
      <c r="H15" s="304">
        <v>6</v>
      </c>
      <c r="I15" s="305">
        <f>D15*H15</f>
        <v>33048</v>
      </c>
    </row>
  </sheetData>
  <mergeCells count="10">
    <mergeCell ref="B2:I4"/>
    <mergeCell ref="B7:B10"/>
    <mergeCell ref="H7:H10"/>
    <mergeCell ref="D9:E9"/>
    <mergeCell ref="B11:C11"/>
    <mergeCell ref="B13:I13"/>
    <mergeCell ref="D15:G15"/>
    <mergeCell ref="D14:G14"/>
    <mergeCell ref="B14:C14"/>
    <mergeCell ref="B15:C15"/>
  </mergeCells>
  <pageMargins left="0.51181102362204722" right="0.51181102362204722" top="0.78740157480314965" bottom="0.78740157480314965" header="0.31496062992125984" footer="0.31496062992125984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C4:F23"/>
  <sheetViews>
    <sheetView topLeftCell="A5" workbookViewId="0">
      <selection activeCell="F24" sqref="F24"/>
    </sheetView>
  </sheetViews>
  <sheetFormatPr defaultRowHeight="15" x14ac:dyDescent="0.25"/>
  <cols>
    <col min="3" max="3" width="14.85546875" customWidth="1"/>
    <col min="4" max="4" width="20.7109375" bestFit="1" customWidth="1"/>
    <col min="5" max="5" width="22.85546875" bestFit="1" customWidth="1"/>
  </cols>
  <sheetData>
    <row r="4" spans="3:6" x14ac:dyDescent="0.25">
      <c r="C4" s="408" t="s">
        <v>58</v>
      </c>
      <c r="D4" s="408" t="s">
        <v>59</v>
      </c>
      <c r="E4" s="410" t="s">
        <v>60</v>
      </c>
      <c r="F4" s="151"/>
    </row>
    <row r="5" spans="3:6" ht="15.75" thickBot="1" x14ac:dyDescent="0.3">
      <c r="C5" s="409"/>
      <c r="D5" s="409"/>
      <c r="E5" s="411"/>
      <c r="F5" s="151"/>
    </row>
    <row r="6" spans="3:6" ht="16.5" thickBot="1" x14ac:dyDescent="0.3">
      <c r="C6" s="412" t="s">
        <v>61</v>
      </c>
      <c r="D6" s="152" t="s">
        <v>62</v>
      </c>
      <c r="E6" s="153" t="s">
        <v>63</v>
      </c>
      <c r="F6" s="151">
        <v>1</v>
      </c>
    </row>
    <row r="7" spans="3:6" ht="16.5" thickBot="1" x14ac:dyDescent="0.3">
      <c r="C7" s="413"/>
      <c r="D7" s="155" t="s">
        <v>64</v>
      </c>
      <c r="E7" s="156" t="s">
        <v>63</v>
      </c>
      <c r="F7" s="151">
        <v>1</v>
      </c>
    </row>
    <row r="8" spans="3:6" ht="16.5" thickBot="1" x14ac:dyDescent="0.3">
      <c r="C8" s="413"/>
      <c r="D8" s="154" t="s">
        <v>65</v>
      </c>
      <c r="E8" s="156" t="s">
        <v>66</v>
      </c>
      <c r="F8" s="151">
        <v>1</v>
      </c>
    </row>
    <row r="9" spans="3:6" ht="16.5" thickBot="1" x14ac:dyDescent="0.3">
      <c r="C9" s="413"/>
      <c r="D9" s="154" t="s">
        <v>67</v>
      </c>
      <c r="E9" s="156" t="s">
        <v>66</v>
      </c>
      <c r="F9" s="151">
        <v>1</v>
      </c>
    </row>
    <row r="10" spans="3:6" ht="16.5" thickBot="1" x14ac:dyDescent="0.3">
      <c r="C10" s="413"/>
      <c r="D10" s="154" t="s">
        <v>68</v>
      </c>
      <c r="E10" s="156" t="s">
        <v>63</v>
      </c>
      <c r="F10" s="151">
        <v>1</v>
      </c>
    </row>
    <row r="11" spans="3:6" ht="16.5" thickBot="1" x14ac:dyDescent="0.3">
      <c r="C11" s="414"/>
      <c r="D11" s="154" t="s">
        <v>69</v>
      </c>
      <c r="E11" s="156" t="s">
        <v>63</v>
      </c>
      <c r="F11" s="151">
        <v>1</v>
      </c>
    </row>
    <row r="12" spans="3:6" ht="16.5" thickBot="1" x14ac:dyDescent="0.3">
      <c r="C12" s="412" t="s">
        <v>70</v>
      </c>
      <c r="D12" s="154" t="s">
        <v>71</v>
      </c>
      <c r="E12" s="157" t="s">
        <v>72</v>
      </c>
      <c r="F12" s="151">
        <v>1</v>
      </c>
    </row>
    <row r="13" spans="3:6" ht="16.5" thickBot="1" x14ac:dyDescent="0.3">
      <c r="C13" s="413"/>
      <c r="D13" s="154" t="s">
        <v>73</v>
      </c>
      <c r="E13" s="156" t="s">
        <v>74</v>
      </c>
      <c r="F13" s="151">
        <v>1</v>
      </c>
    </row>
    <row r="14" spans="3:6" ht="16.5" thickBot="1" x14ac:dyDescent="0.3">
      <c r="C14" s="413"/>
      <c r="D14" s="154" t="s">
        <v>75</v>
      </c>
      <c r="E14" s="156" t="s">
        <v>76</v>
      </c>
      <c r="F14" s="151">
        <v>1</v>
      </c>
    </row>
    <row r="15" spans="3:6" ht="16.5" thickBot="1" x14ac:dyDescent="0.3">
      <c r="C15" s="413"/>
      <c r="D15" s="155" t="s">
        <v>77</v>
      </c>
      <c r="E15" s="156" t="s">
        <v>78</v>
      </c>
      <c r="F15" s="151">
        <v>1</v>
      </c>
    </row>
    <row r="16" spans="3:6" ht="16.5" thickBot="1" x14ac:dyDescent="0.3">
      <c r="C16" s="413"/>
      <c r="D16" s="155" t="s">
        <v>79</v>
      </c>
      <c r="E16" s="156" t="s">
        <v>80</v>
      </c>
      <c r="F16" s="151">
        <v>1</v>
      </c>
    </row>
    <row r="17" spans="3:6" ht="16.5" thickBot="1" x14ac:dyDescent="0.3">
      <c r="C17" s="413"/>
      <c r="D17" s="155" t="s">
        <v>81</v>
      </c>
      <c r="E17" s="156" t="s">
        <v>76</v>
      </c>
      <c r="F17" s="151">
        <v>1</v>
      </c>
    </row>
    <row r="18" spans="3:6" ht="16.5" thickBot="1" x14ac:dyDescent="0.3">
      <c r="C18" s="406"/>
      <c r="D18" s="155" t="s">
        <v>82</v>
      </c>
      <c r="E18" s="156" t="s">
        <v>63</v>
      </c>
      <c r="F18" s="151">
        <v>1</v>
      </c>
    </row>
    <row r="19" spans="3:6" ht="16.5" thickBot="1" x14ac:dyDescent="0.3">
      <c r="C19" s="406"/>
      <c r="D19" s="159" t="s">
        <v>83</v>
      </c>
      <c r="E19" s="153" t="s">
        <v>63</v>
      </c>
      <c r="F19" s="151">
        <v>1</v>
      </c>
    </row>
    <row r="20" spans="3:6" ht="16.5" thickBot="1" x14ac:dyDescent="0.3">
      <c r="C20" s="407"/>
      <c r="D20" s="152" t="s">
        <v>84</v>
      </c>
      <c r="E20" s="153" t="s">
        <v>63</v>
      </c>
      <c r="F20" s="151">
        <v>1</v>
      </c>
    </row>
    <row r="21" spans="3:6" ht="16.5" thickBot="1" x14ac:dyDescent="0.3">
      <c r="C21" s="158"/>
      <c r="D21" s="160" t="s">
        <v>85</v>
      </c>
      <c r="E21" s="161" t="s">
        <v>63</v>
      </c>
      <c r="F21" s="151">
        <v>1</v>
      </c>
    </row>
    <row r="22" spans="3:6" ht="16.5" thickBot="1" x14ac:dyDescent="0.3">
      <c r="C22" s="162" t="s">
        <v>86</v>
      </c>
      <c r="D22" s="163" t="s">
        <v>87</v>
      </c>
      <c r="E22" s="164" t="s">
        <v>88</v>
      </c>
      <c r="F22" s="151">
        <v>4</v>
      </c>
    </row>
    <row r="23" spans="3:6" x14ac:dyDescent="0.25">
      <c r="F23">
        <f>SUM(F6:F22)</f>
        <v>20</v>
      </c>
    </row>
  </sheetData>
  <mergeCells count="6">
    <mergeCell ref="C18:C20"/>
    <mergeCell ref="C4:C5"/>
    <mergeCell ref="D4:D5"/>
    <mergeCell ref="E4:E5"/>
    <mergeCell ref="C6:C11"/>
    <mergeCell ref="C12:C17"/>
  </mergeCells>
  <hyperlinks>
    <hyperlink ref="D7" r:id="rId1" display="https://www.infoescola.com/geografia/boa-vista/" xr:uid="{00000000-0004-0000-2900-000000000000}"/>
    <hyperlink ref="E12" r:id="rId2" display="http://ge.com/" xr:uid="{00000000-0004-0000-2900-000001000000}"/>
    <hyperlink ref="D15" r:id="rId3" display="https://www.infoescola.com/geografia/joao-pessoa/" xr:uid="{00000000-0004-0000-2900-000002000000}"/>
    <hyperlink ref="D16" r:id="rId4" display="https://www.infoescola.com/geografia/aracaju/" xr:uid="{00000000-0004-0000-2900-000003000000}"/>
    <hyperlink ref="D17" r:id="rId5" display="https://www.infoescola.com/geografia/maceio/" xr:uid="{00000000-0004-0000-2900-000004000000}"/>
    <hyperlink ref="D18" r:id="rId6" display="https://www.infoescola.com/geografia/campo-grande/" xr:uid="{00000000-0004-0000-2900-000005000000}"/>
    <hyperlink ref="D19" r:id="rId7" display="https://www.infoescola.com/geografia/goiania/" xr:uid="{00000000-0004-0000-2900-000006000000}"/>
  </hyperlinks>
  <pageMargins left="0.511811024" right="0.511811024" top="0.78740157499999996" bottom="0.78740157499999996" header="0.31496062000000002" footer="0.31496062000000002"/>
  <pageSetup paperSize="9"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794b013-aa62-4f57-9531-d9594b071e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CAA0DF7A34ED439966B3FBE0B91679" ma:contentTypeVersion="15" ma:contentTypeDescription="Crie um novo documento." ma:contentTypeScope="" ma:versionID="250eb3fb254378048f37008aca1558fa">
  <xsd:schema xmlns:xsd="http://www.w3.org/2001/XMLSchema" xmlns:xs="http://www.w3.org/2001/XMLSchema" xmlns:p="http://schemas.microsoft.com/office/2006/metadata/properties" xmlns:ns3="9794b013-aa62-4f57-9531-d9594b071e5c" xmlns:ns4="c9973ed4-a7d1-46a0-99fa-17f2e5fe950f" targetNamespace="http://schemas.microsoft.com/office/2006/metadata/properties" ma:root="true" ma:fieldsID="ff30b1cda3283fd487252832d5582ead" ns3:_="" ns4:_="">
    <xsd:import namespace="9794b013-aa62-4f57-9531-d9594b071e5c"/>
    <xsd:import namespace="c9973ed4-a7d1-46a0-99fa-17f2e5fe95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4b013-aa62-4f57-9531-d9594b071e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73ed4-a7d1-46a0-99fa-17f2e5fe95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D17427-CE44-478C-A5F2-761D28C298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3D10A0-EEE6-4CF4-B2FF-159B861FA217}">
  <ds:schemaRefs>
    <ds:schemaRef ds:uri="9794b013-aa62-4f57-9531-d9594b071e5c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c9973ed4-a7d1-46a0-99fa-17f2e5fe950f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D14C3FC-53A3-44EB-9C04-2CF0F1C0F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4b013-aa62-4f57-9531-d9594b071e5c"/>
    <ds:schemaRef ds:uri="c9973ed4-a7d1-46a0-99fa-17f2e5fe95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RESUMO </vt:lpstr>
      <vt:lpstr>GO</vt:lpstr>
      <vt:lpstr>MTP GO</vt:lpstr>
      <vt:lpstr>POTENCIAL DE FAT 10 JOGOS </vt:lpstr>
      <vt:lpstr>Planilha1</vt:lpstr>
      <vt:lpstr>GO!Area_de_impressao</vt:lpstr>
      <vt:lpstr>'MTP GO'!Area_de_impressao</vt:lpstr>
      <vt:lpstr>'POTENCIAL DE FAT 10 JOGOS '!Area_de_impressao</vt:lpstr>
      <vt:lpstr>'RESUMO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Luque Bastos Berthaud</dc:creator>
  <cp:lastModifiedBy>Bruna Kristiny Castilho de Araujo</cp:lastModifiedBy>
  <cp:lastPrinted>2025-10-15T13:18:29Z</cp:lastPrinted>
  <dcterms:created xsi:type="dcterms:W3CDTF">2024-10-07T17:43:23Z</dcterms:created>
  <dcterms:modified xsi:type="dcterms:W3CDTF">2025-10-21T20:06:52Z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verageOTS" linkTarget="prop_AverageOTS">
    <vt:lpwstr>#REF!</vt:lpwstr>
  </property>
  <property fmtid="{D5CDD505-2E9C-101B-9397-08002B2CF9AE}" pid="3" name="Campaign" linkTarget="prop_Campaign">
    <vt:lpwstr>#REF!</vt:lpwstr>
  </property>
  <property fmtid="{D5CDD505-2E9C-101B-9397-08002B2CF9AE}" pid="4" name="Client" linkTarget="prop_Client">
    <vt:lpwstr>#REF!</vt:lpwstr>
  </property>
  <property fmtid="{D5CDD505-2E9C-101B-9397-08002B2CF9AE}" pid="5" name="ClientDivision" linkTarget="prop_ClientDivision">
    <vt:lpwstr>#REF!</vt:lpwstr>
  </property>
  <property fmtid="{D5CDD505-2E9C-101B-9397-08002B2CF9AE}" pid="6" name="Country" linkTarget="prop_Country">
    <vt:lpwstr>#REF!</vt:lpwstr>
  </property>
  <property fmtid="{D5CDD505-2E9C-101B-9397-08002B2CF9AE}" pid="7" name="Currency" linkTarget="prop_Currency">
    <vt:lpwstr>#REF!</vt:lpwstr>
  </property>
  <property fmtid="{D5CDD505-2E9C-101B-9397-08002B2CF9AE}" pid="8" name="Date" linkTarget="prop_Date">
    <vt:lpwstr>#REF!</vt:lpwstr>
  </property>
  <property fmtid="{D5CDD505-2E9C-101B-9397-08002B2CF9AE}" pid="9" name="ExchangeRate" linkTarget="prop_ExchangeRate">
    <vt:lpwstr>#REF!</vt:lpwstr>
  </property>
  <property fmtid="{D5CDD505-2E9C-101B-9397-08002B2CF9AE}" pid="10" name="IndirectExchangeRate" linkTarget="prop_IndirectExchangeRate">
    <vt:lpwstr>#REF!</vt:lpwstr>
  </property>
  <property fmtid="{D5CDD505-2E9C-101B-9397-08002B2CF9AE}" pid="11" name="MediaBuyingTarget" linkTarget="prop_MediaBuyingTarget">
    <vt:lpwstr>#REF!</vt:lpwstr>
  </property>
  <property fmtid="{D5CDD505-2E9C-101B-9397-08002B2CF9AE}" pid="12" name="MediaType" linkTarget="prop_MediaType">
    <vt:lpwstr>#REF!</vt:lpwstr>
  </property>
  <property fmtid="{D5CDD505-2E9C-101B-9397-08002B2CF9AE}" pid="13" name="PercentageCover" linkTarget="prop_PercentageCover">
    <vt:lpwstr>#REF!</vt:lpwstr>
  </property>
  <property fmtid="{D5CDD505-2E9C-101B-9397-08002B2CF9AE}" pid="14" name="PlanNumber" linkTarget="prop_PlanNumber">
    <vt:lpwstr>#REF!</vt:lpwstr>
  </property>
  <property fmtid="{D5CDD505-2E9C-101B-9397-08002B2CF9AE}" pid="15" name="ProductArea" linkTarget="prop_ProductArea">
    <vt:lpwstr>#REF!</vt:lpwstr>
  </property>
  <property fmtid="{D5CDD505-2E9C-101B-9397-08002B2CF9AE}" pid="16" name="Quotation" linkTarget="prop_Quotation">
    <vt:lpwstr>#REF!</vt:lpwstr>
  </property>
  <property fmtid="{D5CDD505-2E9C-101B-9397-08002B2CF9AE}" pid="17" name="Source" linkTarget="prop_Source">
    <vt:lpwstr>#REF!</vt:lpwstr>
  </property>
  <property fmtid="{D5CDD505-2E9C-101B-9397-08002B2CF9AE}" pid="18" name="UniverseSize" linkTarget="prop_UniverseSize">
    <vt:lpwstr>#REF!</vt:lpwstr>
  </property>
  <property fmtid="{D5CDD505-2E9C-101B-9397-08002B2CF9AE}" pid="19" name="Year" linkTarget="prop_Year">
    <vt:lpwstr>#REF!</vt:lpwstr>
  </property>
  <property fmtid="{D5CDD505-2E9C-101B-9397-08002B2CF9AE}" pid="20" name="ContentTypeId">
    <vt:lpwstr>0x0101006CCAA0DF7A34ED439966B3FBE0B91679</vt:lpwstr>
  </property>
</Properties>
</file>